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 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<sst xmlns="http://schemas.openxmlformats.org/spreadsheetml/2006/main" count="327" uniqueCount="211">
  <si>
    <t>Приложение № 12</t>
  </si>
  <si>
    <t xml:space="preserve">к решению Думы городского округа </t>
  </si>
  <si>
    <t xml:space="preserve">от  декабря 2021 г. № </t>
  </si>
  <si>
    <t xml:space="preserve">«Об утверждении  бюджета городского </t>
  </si>
  <si>
    <t>округа ЗАТО Свободный на 2022 год</t>
  </si>
  <si>
    <t>и плановый период 2023 и 2024 годов»</t>
  </si>
  <si>
    <t>Перечень муниципальных программ и</t>
  </si>
  <si>
    <t xml:space="preserve">распределение бюджетных ассигнований на реализацию </t>
  </si>
  <si>
    <t xml:space="preserve">муниципальных  программ городского округа </t>
  </si>
  <si>
    <t>ЗАТО Свободный на 2022-2024 годы</t>
  </si>
  <si>
    <t>тыс.руб.</t>
  </si>
  <si>
    <t>Номер  строки</t>
  </si>
  <si>
    <t>Наименование программы</t>
  </si>
  <si>
    <t>Код главного распорядителя</t>
  </si>
  <si>
    <t>Код, раздела, подраздела</t>
  </si>
  <si>
    <t>Код целевой статьи</t>
  </si>
  <si>
    <t>2021</t>
  </si>
  <si>
    <t>2022</t>
  </si>
  <si>
    <t>2023</t>
  </si>
  <si>
    <t xml:space="preserve">Муниципальная  программа "Совершенствование социально-экономической политики и эффективности муниципального управления" на 2016-2024 годы </t>
  </si>
  <si>
    <t>000</t>
  </si>
  <si>
    <t>00 00</t>
  </si>
  <si>
    <t>03 000 00000</t>
  </si>
  <si>
    <t>1.1</t>
  </si>
  <si>
    <t>Подпрограмма "Развитие субъектов малого и среднего предпринимательства" на 2016-2024 годы</t>
  </si>
  <si>
    <t>03 100 00000</t>
  </si>
  <si>
    <t>0412</t>
  </si>
  <si>
    <t>03 100 20501</t>
  </si>
  <si>
    <t>1.2</t>
  </si>
  <si>
    <t>Подпрограмма "Управление муниципальной собственностью" на 2016-2024 годы</t>
  </si>
  <si>
    <t>03 200 00000</t>
  </si>
  <si>
    <t>01 13</t>
  </si>
  <si>
    <t>03 200 20110</t>
  </si>
  <si>
    <t>1.3</t>
  </si>
  <si>
    <t>Подпрограмма "Развитие информационного общества" на 2016-2024 годы</t>
  </si>
  <si>
    <t>03 300 00000</t>
  </si>
  <si>
    <t>03 300 20011</t>
  </si>
  <si>
    <t>03 300 21011</t>
  </si>
  <si>
    <t>12 04</t>
  </si>
  <si>
    <t>03 300 20457</t>
  </si>
  <si>
    <t>0113</t>
  </si>
  <si>
    <t>1.4</t>
  </si>
  <si>
    <t>Подпрограмма "Создание условий для обеспечения выполнения функций органами местного самоуправления" на 2016-2024 годы</t>
  </si>
  <si>
    <t>03 400 00000</t>
  </si>
  <si>
    <t>03 400 20093</t>
  </si>
  <si>
    <t>03 400 20094</t>
  </si>
  <si>
    <t>03 400 21110</t>
  </si>
  <si>
    <t>2</t>
  </si>
  <si>
    <t>Муниципальная  программа "Безопасный город" на 2016-2024 годы</t>
  </si>
  <si>
    <t>11 000 00000</t>
  </si>
  <si>
    <t>2.1</t>
  </si>
  <si>
    <t>Подпрограмма "Развитие гражданской обороны" на 2016-2024 годы</t>
  </si>
  <si>
    <t>11 100 00000</t>
  </si>
  <si>
    <t>03 09</t>
  </si>
  <si>
    <t>11 100 20218</t>
  </si>
  <si>
    <t>2.2</t>
  </si>
  <si>
    <t>Подпрограмма "Защита населения от чрезвычайных ситуаций природного и техногенного характера" на 2016-2024 годы</t>
  </si>
  <si>
    <t>11 200 00000</t>
  </si>
  <si>
    <t xml:space="preserve">901 </t>
  </si>
  <si>
    <t>11 200 20517</t>
  </si>
  <si>
    <t>11 200 20791</t>
  </si>
  <si>
    <t>04 06</t>
  </si>
  <si>
    <t>11 200 20280</t>
  </si>
  <si>
    <t>2.3</t>
  </si>
  <si>
    <t>Подпрограмма "Обеспечение пожарной безопасности" на 2016-2024 годы</t>
  </si>
  <si>
    <t>11 300 00000</t>
  </si>
  <si>
    <t>03 10</t>
  </si>
  <si>
    <t>11 300 20505</t>
  </si>
  <si>
    <t>2.4</t>
  </si>
  <si>
    <t>Подпрограмма "Профилактика правонарушений" на 2016-2024 годы</t>
  </si>
  <si>
    <t>11 400 00000</t>
  </si>
  <si>
    <t>0314</t>
  </si>
  <si>
    <t>11 400 20517</t>
  </si>
  <si>
    <t>2.5</t>
  </si>
  <si>
    <t>Подпрограмма "Профилактика безопасности дорожного движения" на 2016-2024 годы</t>
  </si>
  <si>
    <t>11 500 00000</t>
  </si>
  <si>
    <t>11 500 20315</t>
  </si>
  <si>
    <t>2.6</t>
  </si>
  <si>
    <t>Подпрограмма "Профилактика терроризма, экстремизма и гармонизации межэтнических отношений" на 2016-2024 годы</t>
  </si>
  <si>
    <t>11 600 00000</t>
  </si>
  <si>
    <t>11 600 20517</t>
  </si>
  <si>
    <t>3</t>
  </si>
  <si>
    <t xml:space="preserve">Муниципальная  программа "Развитие образования в городском округе ЗАТО Свободный " на 2016-2024 годы </t>
  </si>
  <si>
    <t>12 000 00000</t>
  </si>
  <si>
    <t>3.1</t>
  </si>
  <si>
    <t>Подпрограмма "Развитие дошкольного образования в городском округе ЗАТО Свободный" на 2016-2024 годы</t>
  </si>
  <si>
    <t>12 100 00000</t>
  </si>
  <si>
    <t>901</t>
  </si>
  <si>
    <t>0701</t>
  </si>
  <si>
    <t>12 100 20420</t>
  </si>
  <si>
    <t>12 100 20430</t>
  </si>
  <si>
    <t>12 100 45110</t>
  </si>
  <si>
    <t>12 100 45120</t>
  </si>
  <si>
    <t>3.2</t>
  </si>
  <si>
    <t>Подпрограмма "Развитие общего образования в городском округе ЗАТО Свободный" на 2016-2024 годы</t>
  </si>
  <si>
    <t>12 200 00000</t>
  </si>
  <si>
    <t>0702</t>
  </si>
  <si>
    <t>12 200 20421</t>
  </si>
  <si>
    <t>12 200 20430</t>
  </si>
  <si>
    <t>12 200 45310</t>
  </si>
  <si>
    <t>12 200 45320</t>
  </si>
  <si>
    <t>12 200 S5400</t>
  </si>
  <si>
    <t>12 200 L3040</t>
  </si>
  <si>
    <t>12 200 53030</t>
  </si>
  <si>
    <t>12 200 45400</t>
  </si>
  <si>
    <t>3.3</t>
  </si>
  <si>
    <t>Подпрограмма "Развитие дополнительного образования в городском округе ЗАТО Свободный" на 2016-2024 годы</t>
  </si>
  <si>
    <t>12 300 00000</t>
  </si>
  <si>
    <t>0703</t>
  </si>
  <si>
    <t>12 300 20423</t>
  </si>
  <si>
    <t>3.4</t>
  </si>
  <si>
    <t>Подпрограмма "Другие вопросы в области образования городского округа ЗАТО Свободный" на 2016-2024 годы</t>
  </si>
  <si>
    <t>12 400 00000</t>
  </si>
  <si>
    <t>0709</t>
  </si>
  <si>
    <t>12 400 20436</t>
  </si>
  <si>
    <t>3.5</t>
  </si>
  <si>
    <t>Подпрограмма "Отдых и оздоровление детей городского округа ЗАТО Свободный" на 2016-2024 годы</t>
  </si>
  <si>
    <t>12 500 00000</t>
  </si>
  <si>
    <t>0707</t>
  </si>
  <si>
    <t>12 500 S5600</t>
  </si>
  <si>
    <t>12 500 45500</t>
  </si>
  <si>
    <t>12 500 45600</t>
  </si>
  <si>
    <t>4</t>
  </si>
  <si>
    <t>Муниципальная программа "Профилактика заболеваний и формирование здорового образа жизни" на 2016 -2024 годы</t>
  </si>
  <si>
    <t>13 000 00000</t>
  </si>
  <si>
    <t>4.1</t>
  </si>
  <si>
    <t>Подпрограмма "Профилактика ВИЧ-инфекции" на 2016-2024 годы</t>
  </si>
  <si>
    <t>13 100 00000</t>
  </si>
  <si>
    <t>0907</t>
  </si>
  <si>
    <t>13 100 20508</t>
  </si>
  <si>
    <t>4.2</t>
  </si>
  <si>
    <t>Подпрограмма "Профилактика туберкулеза" на 2016-2024 годы</t>
  </si>
  <si>
    <t>13 200 00000</t>
  </si>
  <si>
    <t>13 200 20507</t>
  </si>
  <si>
    <t>4.3</t>
  </si>
  <si>
    <t>Подпрограмма "Профилактика наркомании и алкоголизма" на 2016-2024 годы</t>
  </si>
  <si>
    <t>13 300 00000</t>
  </si>
  <si>
    <t>13 300 20503</t>
  </si>
  <si>
    <t>4.4</t>
  </si>
  <si>
    <t>Подпрограмма "Профилактика иных заболеваний и формирование здорового образа жизни" на 2016-2024 годы</t>
  </si>
  <si>
    <t>13 400 00000</t>
  </si>
  <si>
    <t>13 400 20510</t>
  </si>
  <si>
    <t>5</t>
  </si>
  <si>
    <t>Муниципальная  программа "Развитие  культуры, спорта и молодежной политики в городском округе ЗАТО Свободный" на 2016-2024 годы</t>
  </si>
  <si>
    <t>14 000 00000</t>
  </si>
  <si>
    <t>5.1</t>
  </si>
  <si>
    <t>Подпрограмма "Развитие культуры в городском округе ЗАТО Свободный" на 2016-2020 годы</t>
  </si>
  <si>
    <t>14 100 00000</t>
  </si>
  <si>
    <t>0801</t>
  </si>
  <si>
    <t>14 100 20440</t>
  </si>
  <si>
    <t>14 100 20450</t>
  </si>
  <si>
    <t>5.2</t>
  </si>
  <si>
    <t>Подпрограмма "Развитие физической культуры и спорта" на 2016-2024 годы</t>
  </si>
  <si>
    <t>14 200 00000</t>
  </si>
  <si>
    <t>14 200 20512</t>
  </si>
  <si>
    <t>5.3</t>
  </si>
  <si>
    <t>Подпрограмма "Реализация молодежной политики в городском округе ЗАТО Свободный"</t>
  </si>
  <si>
    <t>14 300 00000</t>
  </si>
  <si>
    <t>14 300 20431</t>
  </si>
  <si>
    <t>5.4</t>
  </si>
  <si>
    <t>Подпрограмма "Патриотическое воспитание детей и молодежи городского округа ЗАТО Свободный" на 2016-2024 годы</t>
  </si>
  <si>
    <t>14 400 00000</t>
  </si>
  <si>
    <t>14 400 20509</t>
  </si>
  <si>
    <t>6</t>
  </si>
  <si>
    <t>Муниципальная программа «Обеспечение жильем молодых семей на территории городского округа ЗАТО Свободный» на 2019-2021 годы</t>
  </si>
  <si>
    <t>15 100 00000</t>
  </si>
  <si>
    <t>1003</t>
  </si>
  <si>
    <t>15 100 L4970</t>
  </si>
  <si>
    <t>7</t>
  </si>
  <si>
    <t>Муниципальная программа «Поддержка социально ориентированных некоммерческих организаций в городском округе ЗАТО Свободный на 2021-2029 годы»</t>
  </si>
  <si>
    <t>15 200 00000</t>
  </si>
  <si>
    <t>10 06</t>
  </si>
  <si>
    <t>15 200 20100</t>
  </si>
  <si>
    <t>8</t>
  </si>
  <si>
    <t>Муниципальная программа "Развитие городского хозяйства" на 2016-2024 годы</t>
  </si>
  <si>
    <t>46 000 00000</t>
  </si>
  <si>
    <t>8.1</t>
  </si>
  <si>
    <t>Подпрограмма "Обеспечение качества условий проживания населения и улучшение жилищных условий" на 2016-2024 годы</t>
  </si>
  <si>
    <t>46 100 00000</t>
  </si>
  <si>
    <t>0501</t>
  </si>
  <si>
    <t>46 100 20096</t>
  </si>
  <si>
    <t>46 100 20350</t>
  </si>
  <si>
    <t>8.2</t>
  </si>
  <si>
    <t>Подпрограмма "Развитие коммунальной инфраструктуры" на 2016-2024 годы</t>
  </si>
  <si>
    <t>46 200 00000</t>
  </si>
  <si>
    <t>0502</t>
  </si>
  <si>
    <t>46 200 20351</t>
  </si>
  <si>
    <t>46 200 20352</t>
  </si>
  <si>
    <t>46 200 50101</t>
  </si>
  <si>
    <t>8.3</t>
  </si>
  <si>
    <t>Подпрограмма "Формирование современной городской среды" на 2016-2024 годы</t>
  </si>
  <si>
    <t>46 300 00000</t>
  </si>
  <si>
    <t>0405</t>
  </si>
  <si>
    <t>46 300 42П00</t>
  </si>
  <si>
    <t>0503</t>
  </si>
  <si>
    <t>46 300 20600</t>
  </si>
  <si>
    <t>8.4</t>
  </si>
  <si>
    <t>Подпрограмма "Развитие дорожной деятельности" на 2016-2024 годы</t>
  </si>
  <si>
    <t>46 400 00000</t>
  </si>
  <si>
    <t>0409</t>
  </si>
  <si>
    <t>46 400 20315</t>
  </si>
  <si>
    <t>8.5</t>
  </si>
  <si>
    <t>Подпрограмма" Энергосбережение и повышение энергоэффективности систем коммунальной инфраструктуры"</t>
  </si>
  <si>
    <t>46 500 00000</t>
  </si>
  <si>
    <t>46 500 20351</t>
  </si>
  <si>
    <t>46 500 42Б00</t>
  </si>
  <si>
    <t>Итого:</t>
  </si>
  <si>
    <t>МП</t>
  </si>
  <si>
    <t>Расходы</t>
  </si>
  <si>
    <t>непрогр</t>
  </si>
  <si>
    <t>% МП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</si>
</sst>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0"/>
    <numFmt numFmtId="167" formatCode="0.00%"/>
    <numFmt numFmtId="168" formatCode="#,##0"/>
    <numFmt numFmtId="169" formatCode="#,##0.0"/>
    <numFmt numFmtId="170" formatCode="#,##0.00"/>
    <numFmt numFmtId="171" formatCode="dd/mm/yyyy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 horizontal="right" vertical="center"/>
    </xf>
    <xf numFmtId="164" fontId="0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textRotation="90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left" vertical="center" textRotation="90" wrapText="1" indent="2"/>
    </xf>
    <xf numFmtId="165" fontId="2" fillId="0" borderId="1" xfId="0" applyNumberFormat="1" applyFont="1" applyFill="1" applyBorder="1" applyAlignment="1">
      <alignment horizontal="left" vertical="center" textRotation="89" wrapText="1" indent="2"/>
    </xf>
    <xf numFmtId="164" fontId="5" fillId="0" borderId="2" xfId="0" applyFont="1" applyFill="1" applyBorder="1" applyAlignment="1">
      <alignment horizontal="center"/>
    </xf>
    <xf numFmtId="164" fontId="5" fillId="0" borderId="2" xfId="0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6" fontId="5" fillId="0" borderId="2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 vertical="center" wrapText="1"/>
    </xf>
    <xf numFmtId="164" fontId="7" fillId="0" borderId="2" xfId="0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7" fontId="7" fillId="0" borderId="2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 horizontal="left" vertical="center" wrapText="1"/>
    </xf>
    <xf numFmtId="164" fontId="7" fillId="0" borderId="3" xfId="0" applyFont="1" applyFill="1" applyBorder="1" applyAlignment="1">
      <alignment horizontal="left" vertical="center" wrapText="1"/>
    </xf>
    <xf numFmtId="168" fontId="7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wrapText="1"/>
    </xf>
    <xf numFmtId="164" fontId="7" fillId="0" borderId="2" xfId="0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center" wrapText="1"/>
    </xf>
    <xf numFmtId="164" fontId="5" fillId="0" borderId="3" xfId="0" applyFont="1" applyFill="1" applyBorder="1" applyAlignment="1">
      <alignment vertical="center" wrapText="1"/>
    </xf>
    <xf numFmtId="166" fontId="8" fillId="0" borderId="4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169" fontId="7" fillId="0" borderId="5" xfId="0" applyNumberFormat="1" applyFont="1" applyFill="1" applyBorder="1" applyAlignment="1">
      <alignment horizontal="center"/>
    </xf>
    <xf numFmtId="164" fontId="9" fillId="0" borderId="0" xfId="0" applyFont="1" applyFill="1" applyAlignment="1">
      <alignment/>
    </xf>
    <xf numFmtId="164" fontId="6" fillId="0" borderId="2" xfId="0" applyFont="1" applyFill="1" applyBorder="1" applyAlignment="1">
      <alignment vertical="center" wrapText="1"/>
    </xf>
    <xf numFmtId="164" fontId="5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4" fontId="10" fillId="0" borderId="2" xfId="0" applyFont="1" applyFill="1" applyBorder="1" applyAlignment="1">
      <alignment wrapText="1"/>
    </xf>
    <xf numFmtId="164" fontId="11" fillId="0" borderId="2" xfId="0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4" fontId="10" fillId="0" borderId="2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4" fontId="0" fillId="0" borderId="2" xfId="0" applyBorder="1" applyAlignment="1">
      <alignment/>
    </xf>
    <xf numFmtId="170" fontId="9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71" fontId="12" fillId="0" borderId="2" xfId="0" applyNumberFormat="1" applyFont="1" applyBorder="1" applyAlignment="1">
      <alignment/>
    </xf>
    <xf numFmtId="170" fontId="0" fillId="0" borderId="2" xfId="0" applyNumberFormat="1" applyBorder="1" applyAlignment="1">
      <alignment/>
    </xf>
    <xf numFmtId="169" fontId="0" fillId="0" borderId="2" xfId="0" applyNumberFormat="1" applyBorder="1" applyAlignment="1">
      <alignment/>
    </xf>
    <xf numFmtId="164" fontId="1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94">
      <selection activeCell="H95" sqref="H95"/>
    </sheetView>
  </sheetViews>
  <sheetFormatPr defaultColWidth="9.140625" defaultRowHeight="15"/>
  <cols>
    <col min="1" max="1" width="5.7109375" style="1" customWidth="1"/>
    <col min="2" max="2" width="28.8515625" style="1" customWidth="1"/>
    <col min="3" max="3" width="6.28125" style="1" customWidth="1"/>
    <col min="4" max="4" width="5.421875" style="1" customWidth="1"/>
    <col min="5" max="5" width="14.00390625" style="1" customWidth="1"/>
    <col min="6" max="8" width="10.7109375" style="1" customWidth="1"/>
    <col min="9" max="11" width="8.8515625" style="1" customWidth="1"/>
  </cols>
  <sheetData>
    <row r="1" spans="2:8" ht="15.75">
      <c r="B1" s="2"/>
      <c r="C1" s="2"/>
      <c r="D1" s="2"/>
      <c r="E1" s="2"/>
      <c r="F1" s="3" t="s">
        <v>0</v>
      </c>
      <c r="G1" s="3"/>
      <c r="H1" s="3"/>
    </row>
    <row r="2" spans="2:8" ht="15">
      <c r="B2" s="2"/>
      <c r="C2" s="2"/>
      <c r="D2" s="2"/>
      <c r="E2" s="4" t="s">
        <v>1</v>
      </c>
      <c r="F2" s="4"/>
      <c r="G2" s="4"/>
      <c r="H2" s="4"/>
    </row>
    <row r="3" spans="2:8" ht="15">
      <c r="B3" s="2"/>
      <c r="C3" s="2"/>
      <c r="D3" s="2"/>
      <c r="E3" s="4" t="s">
        <v>2</v>
      </c>
      <c r="F3" s="4"/>
      <c r="G3" s="4"/>
      <c r="H3" s="4"/>
    </row>
    <row r="4" spans="2:8" ht="15">
      <c r="B4" s="2"/>
      <c r="C4" s="2"/>
      <c r="D4" s="2"/>
      <c r="E4" s="4" t="s">
        <v>3</v>
      </c>
      <c r="F4" s="4"/>
      <c r="G4" s="4"/>
      <c r="H4" s="4"/>
    </row>
    <row r="5" spans="2:8" ht="15">
      <c r="B5" s="2"/>
      <c r="C5" s="2"/>
      <c r="D5" s="2"/>
      <c r="E5" s="4" t="s">
        <v>4</v>
      </c>
      <c r="F5" s="4"/>
      <c r="G5" s="4"/>
      <c r="H5" s="4"/>
    </row>
    <row r="6" spans="2:8" ht="15">
      <c r="B6" s="2"/>
      <c r="C6" s="2"/>
      <c r="D6" s="2"/>
      <c r="E6" s="4" t="s">
        <v>5</v>
      </c>
      <c r="F6" s="4"/>
      <c r="G6" s="4"/>
      <c r="H6" s="4"/>
    </row>
    <row r="7" spans="2:8" ht="17.25" customHeight="1">
      <c r="B7" s="5"/>
      <c r="C7" s="5"/>
      <c r="D7" s="5"/>
      <c r="E7" s="5"/>
      <c r="F7" s="5"/>
      <c r="G7" s="5"/>
      <c r="H7" s="5"/>
    </row>
    <row r="8" spans="3:8" ht="15">
      <c r="C8" s="4"/>
      <c r="D8" s="4"/>
      <c r="E8" s="4"/>
      <c r="F8" s="4"/>
      <c r="G8" s="6"/>
      <c r="H8" s="6"/>
    </row>
    <row r="9" spans="2:8" ht="22.5" customHeight="1">
      <c r="B9" s="7" t="s">
        <v>6</v>
      </c>
      <c r="C9" s="7"/>
      <c r="D9" s="7"/>
      <c r="E9" s="7"/>
      <c r="F9" s="7"/>
      <c r="G9" s="7"/>
      <c r="H9" s="7"/>
    </row>
    <row r="10" spans="2:8" ht="19.5" customHeight="1">
      <c r="B10" s="7" t="s">
        <v>7</v>
      </c>
      <c r="C10" s="7"/>
      <c r="D10" s="7"/>
      <c r="E10" s="7"/>
      <c r="F10" s="7"/>
      <c r="G10" s="7"/>
      <c r="H10" s="7"/>
    </row>
    <row r="11" spans="2:8" ht="18.75" customHeight="1">
      <c r="B11" s="7" t="s">
        <v>8</v>
      </c>
      <c r="C11" s="7"/>
      <c r="D11" s="7"/>
      <c r="E11" s="7"/>
      <c r="F11" s="7"/>
      <c r="G11" s="7"/>
      <c r="H11" s="7"/>
    </row>
    <row r="12" spans="2:8" ht="20.25" customHeight="1">
      <c r="B12" s="7" t="s">
        <v>9</v>
      </c>
      <c r="C12" s="7"/>
      <c r="D12" s="7"/>
      <c r="E12" s="7"/>
      <c r="F12" s="7"/>
      <c r="G12" s="7"/>
      <c r="H12" s="7"/>
    </row>
    <row r="13" ht="15">
      <c r="H13" s="1" t="s">
        <v>10</v>
      </c>
    </row>
    <row r="14" spans="1:8" ht="138" customHeight="1">
      <c r="A14" s="8" t="s">
        <v>11</v>
      </c>
      <c r="B14" s="9" t="s">
        <v>12</v>
      </c>
      <c r="C14" s="8" t="s">
        <v>13</v>
      </c>
      <c r="D14" s="8" t="s">
        <v>14</v>
      </c>
      <c r="E14" s="10" t="s">
        <v>15</v>
      </c>
      <c r="F14" s="10" t="s">
        <v>16</v>
      </c>
      <c r="G14" s="11" t="s">
        <v>17</v>
      </c>
      <c r="H14" s="11" t="s">
        <v>18</v>
      </c>
    </row>
    <row r="15" spans="1:8" ht="73.5" customHeight="1">
      <c r="A15" s="12">
        <v>1</v>
      </c>
      <c r="B15" s="13" t="s">
        <v>19</v>
      </c>
      <c r="C15" s="14" t="s">
        <v>20</v>
      </c>
      <c r="D15" s="14" t="s">
        <v>21</v>
      </c>
      <c r="E15" s="14" t="s">
        <v>22</v>
      </c>
      <c r="F15" s="15">
        <f>F16+F18+F20+F27</f>
        <v>26003.48</v>
      </c>
      <c r="G15" s="15">
        <f>G16+G18+G20+G27</f>
        <v>26501.415999999997</v>
      </c>
      <c r="H15" s="15">
        <f>H16+H18+H20+H27</f>
        <v>27324.98472</v>
      </c>
    </row>
    <row r="16" spans="1:8" ht="55.5" customHeight="1">
      <c r="A16" s="16" t="s">
        <v>23</v>
      </c>
      <c r="B16" s="13" t="s">
        <v>24</v>
      </c>
      <c r="C16" s="14" t="s">
        <v>20</v>
      </c>
      <c r="D16" s="14" t="s">
        <v>21</v>
      </c>
      <c r="E16" s="14" t="s">
        <v>25</v>
      </c>
      <c r="F16" s="17">
        <f>SUM(F17:F17)</f>
        <v>100</v>
      </c>
      <c r="G16" s="17">
        <f>SUM(G17:G17)</f>
        <v>100</v>
      </c>
      <c r="H16" s="17">
        <f>SUM(H17:H17)</f>
        <v>100</v>
      </c>
    </row>
    <row r="17" spans="1:8" ht="45.75" customHeight="1">
      <c r="A17" s="16"/>
      <c r="B17" s="18"/>
      <c r="C17" s="19">
        <v>901</v>
      </c>
      <c r="D17" s="16" t="s">
        <v>26</v>
      </c>
      <c r="E17" s="16" t="s">
        <v>27</v>
      </c>
      <c r="F17" s="20">
        <v>100</v>
      </c>
      <c r="G17" s="20">
        <v>100</v>
      </c>
      <c r="H17" s="20">
        <v>100</v>
      </c>
    </row>
    <row r="18" spans="1:8" ht="45.75" customHeight="1">
      <c r="A18" s="16" t="s">
        <v>28</v>
      </c>
      <c r="B18" s="13" t="s">
        <v>29</v>
      </c>
      <c r="C18" s="14" t="s">
        <v>20</v>
      </c>
      <c r="D18" s="14" t="s">
        <v>21</v>
      </c>
      <c r="E18" s="14" t="s">
        <v>30</v>
      </c>
      <c r="F18" s="17">
        <f>SUM(F19:F19)</f>
        <v>1601.6</v>
      </c>
      <c r="G18" s="17">
        <f>SUM(G19:G19)</f>
        <v>1401.6</v>
      </c>
      <c r="H18" s="17">
        <f>SUM(H19:H19)</f>
        <v>1401.6</v>
      </c>
    </row>
    <row r="19" spans="1:8" ht="45.75" customHeight="1">
      <c r="A19" s="16"/>
      <c r="B19" s="18"/>
      <c r="C19" s="19">
        <v>901</v>
      </c>
      <c r="D19" s="16" t="s">
        <v>31</v>
      </c>
      <c r="E19" s="16" t="s">
        <v>32</v>
      </c>
      <c r="F19" s="20">
        <v>1601.6</v>
      </c>
      <c r="G19" s="20">
        <v>1401.6</v>
      </c>
      <c r="H19" s="20">
        <v>1401.6</v>
      </c>
    </row>
    <row r="20" spans="1:8" ht="42" customHeight="1">
      <c r="A20" s="16" t="s">
        <v>33</v>
      </c>
      <c r="B20" s="13" t="s">
        <v>34</v>
      </c>
      <c r="C20" s="14" t="s">
        <v>20</v>
      </c>
      <c r="D20" s="14" t="s">
        <v>21</v>
      </c>
      <c r="E20" s="14" t="s">
        <v>35</v>
      </c>
      <c r="F20" s="17">
        <f>SUM(F21:F26)</f>
        <v>1467.628</v>
      </c>
      <c r="G20" s="17">
        <f>SUM(G21:G26)</f>
        <v>1515.401</v>
      </c>
      <c r="H20" s="17">
        <f>SUM(H21:H26)</f>
        <v>1565.114</v>
      </c>
    </row>
    <row r="21" spans="1:8" ht="42" customHeight="1">
      <c r="A21" s="12"/>
      <c r="B21" s="18"/>
      <c r="C21" s="19">
        <v>901</v>
      </c>
      <c r="D21" s="16" t="s">
        <v>31</v>
      </c>
      <c r="E21" s="16" t="s">
        <v>36</v>
      </c>
      <c r="F21" s="20">
        <v>16.224</v>
      </c>
      <c r="G21" s="20">
        <v>16.873</v>
      </c>
      <c r="H21" s="20">
        <v>17.548</v>
      </c>
    </row>
    <row r="22" spans="1:8" ht="42" customHeight="1">
      <c r="A22" s="21"/>
      <c r="B22" s="18"/>
      <c r="C22" s="19">
        <v>901</v>
      </c>
      <c r="D22" s="16" t="s">
        <v>31</v>
      </c>
      <c r="E22" s="16" t="s">
        <v>37</v>
      </c>
      <c r="F22" s="20">
        <v>195.604</v>
      </c>
      <c r="G22" s="20">
        <v>203.428</v>
      </c>
      <c r="H22" s="20">
        <v>211.566</v>
      </c>
    </row>
    <row r="23" spans="1:8" ht="42" customHeight="1">
      <c r="A23" s="21"/>
      <c r="B23" s="18"/>
      <c r="C23" s="19">
        <v>901</v>
      </c>
      <c r="D23" s="16" t="s">
        <v>38</v>
      </c>
      <c r="E23" s="16" t="s">
        <v>39</v>
      </c>
      <c r="F23" s="20">
        <v>255</v>
      </c>
      <c r="G23" s="20">
        <v>255</v>
      </c>
      <c r="H23" s="20">
        <v>255</v>
      </c>
    </row>
    <row r="24" spans="1:8" ht="42" customHeight="1">
      <c r="A24" s="21"/>
      <c r="B24" s="18"/>
      <c r="C24" s="19">
        <v>912</v>
      </c>
      <c r="D24" s="16" t="s">
        <v>40</v>
      </c>
      <c r="E24" s="16" t="s">
        <v>37</v>
      </c>
      <c r="F24" s="20">
        <v>18.7</v>
      </c>
      <c r="G24" s="20">
        <v>19.5</v>
      </c>
      <c r="H24" s="20">
        <v>20.3</v>
      </c>
    </row>
    <row r="25" spans="1:8" ht="42" customHeight="1">
      <c r="A25" s="21"/>
      <c r="B25" s="18"/>
      <c r="C25" s="19">
        <v>913</v>
      </c>
      <c r="D25" s="16" t="s">
        <v>40</v>
      </c>
      <c r="E25" s="16" t="s">
        <v>37</v>
      </c>
      <c r="F25" s="20">
        <v>20</v>
      </c>
      <c r="G25" s="20">
        <v>20</v>
      </c>
      <c r="H25" s="20">
        <v>20</v>
      </c>
    </row>
    <row r="26" spans="1:8" ht="42" customHeight="1">
      <c r="A26" s="21"/>
      <c r="B26" s="18"/>
      <c r="C26" s="19">
        <v>919</v>
      </c>
      <c r="D26" s="16" t="s">
        <v>40</v>
      </c>
      <c r="E26" s="16" t="s">
        <v>37</v>
      </c>
      <c r="F26" s="20">
        <v>962.1</v>
      </c>
      <c r="G26" s="20">
        <v>1000.6</v>
      </c>
      <c r="H26" s="20">
        <v>1040.7</v>
      </c>
    </row>
    <row r="27" spans="1:8" ht="63.75">
      <c r="A27" s="16" t="s">
        <v>41</v>
      </c>
      <c r="B27" s="13" t="s">
        <v>42</v>
      </c>
      <c r="C27" s="14" t="s">
        <v>20</v>
      </c>
      <c r="D27" s="14" t="s">
        <v>21</v>
      </c>
      <c r="E27" s="14" t="s">
        <v>43</v>
      </c>
      <c r="F27" s="15">
        <f>SUM(F28:F32)</f>
        <v>22834.252</v>
      </c>
      <c r="G27" s="15">
        <f>SUM(G28:G32)</f>
        <v>23484.414999999997</v>
      </c>
      <c r="H27" s="15">
        <f>SUM(H28:H32)</f>
        <v>24258.27072</v>
      </c>
    </row>
    <row r="28" spans="1:8" ht="42" customHeight="1">
      <c r="A28" s="16"/>
      <c r="B28" s="18"/>
      <c r="C28" s="19">
        <v>901</v>
      </c>
      <c r="D28" s="16" t="s">
        <v>40</v>
      </c>
      <c r="E28" s="16" t="s">
        <v>44</v>
      </c>
      <c r="F28" s="20">
        <v>17895.726</v>
      </c>
      <c r="G28" s="20">
        <v>18488.009</v>
      </c>
      <c r="H28" s="20">
        <v>19207.57972</v>
      </c>
    </row>
    <row r="29" spans="1:8" ht="42" customHeight="1">
      <c r="A29" s="16"/>
      <c r="B29" s="18"/>
      <c r="C29" s="19">
        <v>901</v>
      </c>
      <c r="D29" s="16" t="s">
        <v>40</v>
      </c>
      <c r="E29" s="16" t="s">
        <v>45</v>
      </c>
      <c r="F29" s="20">
        <v>4638.526</v>
      </c>
      <c r="G29" s="20">
        <v>4693.406</v>
      </c>
      <c r="H29" s="20">
        <v>4744.571</v>
      </c>
    </row>
    <row r="30" spans="1:8" ht="42" customHeight="1">
      <c r="A30" s="16"/>
      <c r="B30" s="18"/>
      <c r="C30" s="19">
        <v>901</v>
      </c>
      <c r="D30" s="16" t="s">
        <v>40</v>
      </c>
      <c r="E30" s="16" t="s">
        <v>46</v>
      </c>
      <c r="F30" s="20">
        <f>163-15+15</f>
        <v>163</v>
      </c>
      <c r="G30" s="20">
        <v>163</v>
      </c>
      <c r="H30" s="20">
        <v>163</v>
      </c>
    </row>
    <row r="31" spans="1:8" ht="42" customHeight="1">
      <c r="A31" s="16"/>
      <c r="B31" s="18"/>
      <c r="C31" s="19">
        <v>913</v>
      </c>
      <c r="D31" s="16" t="s">
        <v>40</v>
      </c>
      <c r="E31" s="16" t="s">
        <v>46</v>
      </c>
      <c r="F31" s="20">
        <v>62</v>
      </c>
      <c r="G31" s="20">
        <v>62</v>
      </c>
      <c r="H31" s="20">
        <v>62</v>
      </c>
    </row>
    <row r="32" spans="1:8" ht="42" customHeight="1">
      <c r="A32" s="16"/>
      <c r="B32" s="18"/>
      <c r="C32" s="19">
        <v>919</v>
      </c>
      <c r="D32" s="16" t="s">
        <v>40</v>
      </c>
      <c r="E32" s="16" t="s">
        <v>46</v>
      </c>
      <c r="F32" s="20">
        <v>75</v>
      </c>
      <c r="G32" s="20">
        <v>78</v>
      </c>
      <c r="H32" s="20">
        <v>81.12</v>
      </c>
    </row>
    <row r="33" spans="1:8" ht="42" customHeight="1">
      <c r="A33" s="14" t="s">
        <v>47</v>
      </c>
      <c r="B33" s="13" t="s">
        <v>48</v>
      </c>
      <c r="C33" s="14" t="s">
        <v>20</v>
      </c>
      <c r="D33" s="14" t="s">
        <v>21</v>
      </c>
      <c r="E33" s="14" t="s">
        <v>49</v>
      </c>
      <c r="F33" s="15">
        <f>F34+F36+F40+F42+F44+F46</f>
        <v>6511.658</v>
      </c>
      <c r="G33" s="15">
        <f>G34+G36+G40+G42+G44+G46</f>
        <v>6742.3314</v>
      </c>
      <c r="H33" s="15">
        <f>H34+H36+H40+H42+H44+H46</f>
        <v>7006.5320600000005</v>
      </c>
    </row>
    <row r="34" spans="1:8" ht="42" customHeight="1">
      <c r="A34" s="16" t="s">
        <v>50</v>
      </c>
      <c r="B34" s="13" t="s">
        <v>51</v>
      </c>
      <c r="C34" s="14" t="s">
        <v>20</v>
      </c>
      <c r="D34" s="14" t="s">
        <v>21</v>
      </c>
      <c r="E34" s="14" t="s">
        <v>52</v>
      </c>
      <c r="F34" s="17">
        <f>SUM(F35)</f>
        <v>80.16</v>
      </c>
      <c r="G34" s="17">
        <f>SUM(G35)</f>
        <v>83.3664</v>
      </c>
      <c r="H34" s="17">
        <f>SUM(H35)</f>
        <v>86.70106</v>
      </c>
    </row>
    <row r="35" spans="1:8" ht="42" customHeight="1">
      <c r="A35" s="16"/>
      <c r="B35" s="18"/>
      <c r="C35" s="19">
        <v>901</v>
      </c>
      <c r="D35" s="16" t="s">
        <v>53</v>
      </c>
      <c r="E35" s="16" t="s">
        <v>54</v>
      </c>
      <c r="F35" s="20">
        <v>80.16</v>
      </c>
      <c r="G35" s="20">
        <v>83.3664</v>
      </c>
      <c r="H35" s="20">
        <v>86.70106</v>
      </c>
    </row>
    <row r="36" spans="1:8" ht="63.75">
      <c r="A36" s="16" t="s">
        <v>55</v>
      </c>
      <c r="B36" s="13" t="s">
        <v>56</v>
      </c>
      <c r="C36" s="14" t="s">
        <v>20</v>
      </c>
      <c r="D36" s="14" t="s">
        <v>21</v>
      </c>
      <c r="E36" s="14" t="s">
        <v>57</v>
      </c>
      <c r="F36" s="17">
        <f>SUM(F37:F39)</f>
        <v>6386.198</v>
      </c>
      <c r="G36" s="17">
        <f>SUM(G37:G39)</f>
        <v>6613.665</v>
      </c>
      <c r="H36" s="17">
        <f>SUM(H37:H39)</f>
        <v>6874.531</v>
      </c>
    </row>
    <row r="37" spans="1:8" ht="38.25" customHeight="1">
      <c r="A37" s="16"/>
      <c r="B37" s="13"/>
      <c r="C37" s="16" t="s">
        <v>58</v>
      </c>
      <c r="D37" s="16" t="s">
        <v>53</v>
      </c>
      <c r="E37" s="16" t="s">
        <v>59</v>
      </c>
      <c r="F37" s="20">
        <v>25</v>
      </c>
      <c r="G37" s="20">
        <v>25</v>
      </c>
      <c r="H37" s="20">
        <v>25</v>
      </c>
    </row>
    <row r="38" spans="1:8" ht="42" customHeight="1">
      <c r="A38" s="16"/>
      <c r="B38" s="18"/>
      <c r="C38" s="19">
        <v>901</v>
      </c>
      <c r="D38" s="19" t="s">
        <v>53</v>
      </c>
      <c r="E38" s="16" t="s">
        <v>60</v>
      </c>
      <c r="F38" s="20">
        <v>6298.198</v>
      </c>
      <c r="G38" s="20">
        <v>6525.665</v>
      </c>
      <c r="H38" s="20">
        <v>6786.531</v>
      </c>
    </row>
    <row r="39" spans="1:8" ht="42" customHeight="1">
      <c r="A39" s="16"/>
      <c r="B39" s="18"/>
      <c r="C39" s="19">
        <v>901</v>
      </c>
      <c r="D39" s="19" t="s">
        <v>61</v>
      </c>
      <c r="E39" s="16" t="s">
        <v>62</v>
      </c>
      <c r="F39" s="20">
        <v>63</v>
      </c>
      <c r="G39" s="20">
        <v>63</v>
      </c>
      <c r="H39" s="20">
        <v>63</v>
      </c>
    </row>
    <row r="40" spans="1:8" ht="42" customHeight="1">
      <c r="A40" s="16" t="s">
        <v>63</v>
      </c>
      <c r="B40" s="13" t="s">
        <v>64</v>
      </c>
      <c r="C40" s="14" t="s">
        <v>20</v>
      </c>
      <c r="D40" s="14" t="s">
        <v>21</v>
      </c>
      <c r="E40" s="14" t="s">
        <v>65</v>
      </c>
      <c r="F40" s="17">
        <f>SUM(F41)</f>
        <v>5</v>
      </c>
      <c r="G40" s="17">
        <f>SUM(G41)</f>
        <v>5</v>
      </c>
      <c r="H40" s="17">
        <f>SUM(H41)</f>
        <v>5</v>
      </c>
    </row>
    <row r="41" spans="1:8" ht="42" customHeight="1">
      <c r="A41" s="16"/>
      <c r="B41" s="18"/>
      <c r="C41" s="19">
        <v>901</v>
      </c>
      <c r="D41" s="19" t="s">
        <v>66</v>
      </c>
      <c r="E41" s="16" t="s">
        <v>67</v>
      </c>
      <c r="F41" s="20">
        <v>5</v>
      </c>
      <c r="G41" s="20">
        <v>5</v>
      </c>
      <c r="H41" s="20">
        <v>5</v>
      </c>
    </row>
    <row r="42" spans="1:8" ht="38.25">
      <c r="A42" s="16" t="s">
        <v>68</v>
      </c>
      <c r="B42" s="22" t="s">
        <v>69</v>
      </c>
      <c r="C42" s="14" t="s">
        <v>20</v>
      </c>
      <c r="D42" s="14" t="s">
        <v>21</v>
      </c>
      <c r="E42" s="14" t="s">
        <v>70</v>
      </c>
      <c r="F42" s="17">
        <f>SUM(F43)</f>
        <v>24</v>
      </c>
      <c r="G42" s="17">
        <f>SUM(G43)</f>
        <v>24</v>
      </c>
      <c r="H42" s="17">
        <f>SUM(H43)</f>
        <v>24</v>
      </c>
    </row>
    <row r="43" spans="1:8" ht="15">
      <c r="A43" s="16"/>
      <c r="B43" s="23"/>
      <c r="C43" s="19">
        <v>901</v>
      </c>
      <c r="D43" s="16" t="s">
        <v>71</v>
      </c>
      <c r="E43" s="16" t="s">
        <v>72</v>
      </c>
      <c r="F43" s="20">
        <v>24</v>
      </c>
      <c r="G43" s="20">
        <v>24</v>
      </c>
      <c r="H43" s="20">
        <v>24</v>
      </c>
    </row>
    <row r="44" spans="1:8" ht="38.25">
      <c r="A44" s="16" t="s">
        <v>73</v>
      </c>
      <c r="B44" s="22" t="s">
        <v>74</v>
      </c>
      <c r="C44" s="14" t="s">
        <v>20</v>
      </c>
      <c r="D44" s="14" t="s">
        <v>21</v>
      </c>
      <c r="E44" s="14" t="s">
        <v>75</v>
      </c>
      <c r="F44" s="17">
        <f>SUM(F45)</f>
        <v>5</v>
      </c>
      <c r="G44" s="17">
        <f>SUM(G45)</f>
        <v>5</v>
      </c>
      <c r="H44" s="17">
        <f>SUM(H45)</f>
        <v>5</v>
      </c>
    </row>
    <row r="45" spans="1:8" ht="15">
      <c r="A45" s="16"/>
      <c r="B45" s="23"/>
      <c r="C45" s="19">
        <v>901</v>
      </c>
      <c r="D45" s="16" t="s">
        <v>71</v>
      </c>
      <c r="E45" s="16" t="s">
        <v>76</v>
      </c>
      <c r="F45" s="20">
        <v>5</v>
      </c>
      <c r="G45" s="20">
        <v>5</v>
      </c>
      <c r="H45" s="20">
        <v>5</v>
      </c>
    </row>
    <row r="46" spans="1:8" ht="49.5" customHeight="1">
      <c r="A46" s="16" t="s">
        <v>77</v>
      </c>
      <c r="B46" s="13" t="s">
        <v>78</v>
      </c>
      <c r="C46" s="14" t="s">
        <v>20</v>
      </c>
      <c r="D46" s="14" t="s">
        <v>21</v>
      </c>
      <c r="E46" s="14" t="s">
        <v>79</v>
      </c>
      <c r="F46" s="17">
        <f>SUM(F47)</f>
        <v>11.3</v>
      </c>
      <c r="G46" s="17">
        <f>SUM(G47)</f>
        <v>11.3</v>
      </c>
      <c r="H46" s="17">
        <f>SUM(H47)</f>
        <v>11.3</v>
      </c>
    </row>
    <row r="47" spans="1:8" ht="49.5" customHeight="1">
      <c r="A47" s="16"/>
      <c r="B47" s="13"/>
      <c r="C47" s="24">
        <v>901</v>
      </c>
      <c r="D47" s="16" t="s">
        <v>71</v>
      </c>
      <c r="E47" s="16" t="s">
        <v>80</v>
      </c>
      <c r="F47" s="20">
        <v>11.3</v>
      </c>
      <c r="G47" s="20">
        <v>11.3</v>
      </c>
      <c r="H47" s="20">
        <v>11.3</v>
      </c>
    </row>
    <row r="48" spans="1:8" ht="49.5" customHeight="1">
      <c r="A48" s="14" t="s">
        <v>81</v>
      </c>
      <c r="B48" s="13" t="s">
        <v>82</v>
      </c>
      <c r="C48" s="14" t="s">
        <v>20</v>
      </c>
      <c r="D48" s="14" t="s">
        <v>21</v>
      </c>
      <c r="E48" s="14" t="s">
        <v>83</v>
      </c>
      <c r="F48" s="17">
        <f>F49+F54+F63+F65+F67</f>
        <v>398572.56553</v>
      </c>
      <c r="G48" s="17">
        <f>G49+G54+G63+G65+G67</f>
        <v>372379.85117</v>
      </c>
      <c r="H48" s="17">
        <f>H49+H54+H63+H65+H67</f>
        <v>373558.94817000005</v>
      </c>
    </row>
    <row r="49" spans="1:8" ht="56.25" customHeight="1">
      <c r="A49" s="16" t="s">
        <v>84</v>
      </c>
      <c r="B49" s="13" t="s">
        <v>85</v>
      </c>
      <c r="C49" s="14" t="s">
        <v>20</v>
      </c>
      <c r="D49" s="14" t="s">
        <v>21</v>
      </c>
      <c r="E49" s="14" t="s">
        <v>86</v>
      </c>
      <c r="F49" s="17">
        <f>SUM(F50:F53)</f>
        <v>143169.1</v>
      </c>
      <c r="G49" s="17">
        <f>SUM(G50:G53)</f>
        <v>147706.3</v>
      </c>
      <c r="H49" s="17">
        <f>SUM(H50:H53)</f>
        <v>150020.4</v>
      </c>
    </row>
    <row r="50" spans="1:8" ht="49.5" customHeight="1">
      <c r="A50" s="16"/>
      <c r="B50" s="13"/>
      <c r="C50" s="16" t="s">
        <v>87</v>
      </c>
      <c r="D50" s="16" t="s">
        <v>88</v>
      </c>
      <c r="E50" s="16" t="s">
        <v>89</v>
      </c>
      <c r="F50" s="20">
        <v>40789.1</v>
      </c>
      <c r="G50" s="20">
        <v>41960.3</v>
      </c>
      <c r="H50" s="20">
        <v>42450.4</v>
      </c>
    </row>
    <row r="51" spans="1:8" ht="49.5" customHeight="1">
      <c r="A51" s="16"/>
      <c r="B51" s="13"/>
      <c r="C51" s="16" t="s">
        <v>87</v>
      </c>
      <c r="D51" s="16" t="s">
        <v>88</v>
      </c>
      <c r="E51" s="16" t="s">
        <v>90</v>
      </c>
      <c r="F51" s="20">
        <v>0</v>
      </c>
      <c r="G51" s="20">
        <v>0</v>
      </c>
      <c r="H51" s="20">
        <v>0</v>
      </c>
    </row>
    <row r="52" spans="1:8" ht="49.5" customHeight="1">
      <c r="A52" s="16"/>
      <c r="B52" s="18"/>
      <c r="C52" s="19">
        <v>901</v>
      </c>
      <c r="D52" s="16" t="s">
        <v>88</v>
      </c>
      <c r="E52" s="16" t="s">
        <v>91</v>
      </c>
      <c r="F52" s="20">
        <v>101459</v>
      </c>
      <c r="G52" s="20">
        <v>104825</v>
      </c>
      <c r="H52" s="20">
        <v>106649</v>
      </c>
    </row>
    <row r="53" spans="1:8" ht="49.5" customHeight="1">
      <c r="A53" s="16"/>
      <c r="B53" s="18"/>
      <c r="C53" s="19">
        <v>901</v>
      </c>
      <c r="D53" s="16" t="s">
        <v>88</v>
      </c>
      <c r="E53" s="16" t="s">
        <v>92</v>
      </c>
      <c r="F53" s="20">
        <f>888+33</f>
        <v>921</v>
      </c>
      <c r="G53" s="20">
        <v>921</v>
      </c>
      <c r="H53" s="20">
        <v>921</v>
      </c>
    </row>
    <row r="54" spans="1:8" ht="51">
      <c r="A54" s="16" t="s">
        <v>93</v>
      </c>
      <c r="B54" s="13" t="s">
        <v>94</v>
      </c>
      <c r="C54" s="14" t="s">
        <v>20</v>
      </c>
      <c r="D54" s="14" t="s">
        <v>21</v>
      </c>
      <c r="E54" s="14" t="s">
        <v>95</v>
      </c>
      <c r="F54" s="17">
        <f>SUM(F55:F62)</f>
        <v>178423.86276</v>
      </c>
      <c r="G54" s="17">
        <f>SUM(G55:G62)</f>
        <v>137155.09999999998</v>
      </c>
      <c r="H54" s="17">
        <f>SUM(H55:H62)</f>
        <v>138817.09999999998</v>
      </c>
    </row>
    <row r="55" spans="1:8" ht="40.5" customHeight="1">
      <c r="A55" s="16"/>
      <c r="B55" s="23"/>
      <c r="C55" s="19">
        <v>901</v>
      </c>
      <c r="D55" s="16" t="s">
        <v>96</v>
      </c>
      <c r="E55" s="16" t="s">
        <v>97</v>
      </c>
      <c r="F55" s="20">
        <v>66211.86276</v>
      </c>
      <c r="G55" s="20">
        <v>21100</v>
      </c>
      <c r="H55" s="20">
        <v>21100</v>
      </c>
    </row>
    <row r="56" spans="1:8" ht="40.5" customHeight="1">
      <c r="A56" s="16"/>
      <c r="B56" s="23"/>
      <c r="C56" s="19">
        <v>901</v>
      </c>
      <c r="D56" s="16" t="s">
        <v>96</v>
      </c>
      <c r="E56" s="16" t="s">
        <v>98</v>
      </c>
      <c r="F56" s="20">
        <v>2803.2</v>
      </c>
      <c r="G56" s="20">
        <v>2803.2</v>
      </c>
      <c r="H56" s="20">
        <v>2803.2</v>
      </c>
    </row>
    <row r="57" spans="1:8" ht="40.5" customHeight="1">
      <c r="A57" s="16"/>
      <c r="B57" s="23"/>
      <c r="C57" s="19">
        <v>901</v>
      </c>
      <c r="D57" s="16" t="s">
        <v>96</v>
      </c>
      <c r="E57" s="16" t="s">
        <v>99</v>
      </c>
      <c r="F57" s="20">
        <v>96151</v>
      </c>
      <c r="G57" s="20">
        <v>99593</v>
      </c>
      <c r="H57" s="20">
        <v>101215</v>
      </c>
    </row>
    <row r="58" spans="1:8" ht="40.5" customHeight="1">
      <c r="A58" s="16"/>
      <c r="B58" s="23"/>
      <c r="C58" s="19">
        <v>901</v>
      </c>
      <c r="D58" s="16" t="s">
        <v>96</v>
      </c>
      <c r="E58" s="16" t="s">
        <v>100</v>
      </c>
      <c r="F58" s="20">
        <v>3249</v>
      </c>
      <c r="G58" s="20">
        <v>3249</v>
      </c>
      <c r="H58" s="20">
        <v>3249</v>
      </c>
    </row>
    <row r="59" spans="1:8" ht="40.5" customHeight="1">
      <c r="A59" s="16"/>
      <c r="B59" s="23"/>
      <c r="C59" s="19">
        <v>901</v>
      </c>
      <c r="D59" s="16" t="s">
        <v>96</v>
      </c>
      <c r="E59" s="16" t="s">
        <v>101</v>
      </c>
      <c r="F59" s="20">
        <v>9051.8</v>
      </c>
      <c r="G59" s="20">
        <v>9413.9</v>
      </c>
      <c r="H59" s="20">
        <v>9413.9</v>
      </c>
    </row>
    <row r="60" spans="1:8" ht="40.5" customHeight="1">
      <c r="A60" s="16"/>
      <c r="B60" s="23"/>
      <c r="C60" s="19">
        <v>901</v>
      </c>
      <c r="D60" s="16" t="s">
        <v>96</v>
      </c>
      <c r="E60" s="16" t="s">
        <v>102</v>
      </c>
      <c r="F60" s="20">
        <v>0</v>
      </c>
      <c r="G60" s="20">
        <v>0</v>
      </c>
      <c r="H60" s="20">
        <v>0</v>
      </c>
    </row>
    <row r="61" spans="1:8" ht="40.5" customHeight="1">
      <c r="A61" s="16"/>
      <c r="B61" s="23"/>
      <c r="C61" s="19">
        <v>901</v>
      </c>
      <c r="D61" s="16" t="s">
        <v>96</v>
      </c>
      <c r="E61" s="16" t="s">
        <v>103</v>
      </c>
      <c r="F61" s="20">
        <v>0</v>
      </c>
      <c r="G61" s="20">
        <v>0</v>
      </c>
      <c r="H61" s="20">
        <v>0</v>
      </c>
    </row>
    <row r="62" spans="1:8" ht="40.5" customHeight="1">
      <c r="A62" s="16"/>
      <c r="B62" s="23"/>
      <c r="C62" s="19">
        <v>901</v>
      </c>
      <c r="D62" s="16" t="s">
        <v>96</v>
      </c>
      <c r="E62" s="16" t="s">
        <v>104</v>
      </c>
      <c r="F62" s="20">
        <v>957</v>
      </c>
      <c r="G62" s="20">
        <v>996</v>
      </c>
      <c r="H62" s="20">
        <v>1036</v>
      </c>
    </row>
    <row r="63" spans="1:8" ht="51">
      <c r="A63" s="16" t="s">
        <v>105</v>
      </c>
      <c r="B63" s="13" t="s">
        <v>106</v>
      </c>
      <c r="C63" s="14" t="s">
        <v>20</v>
      </c>
      <c r="D63" s="14" t="s">
        <v>21</v>
      </c>
      <c r="E63" s="14" t="s">
        <v>107</v>
      </c>
      <c r="F63" s="17">
        <f>SUM(F64:F64)</f>
        <v>69990.467</v>
      </c>
      <c r="G63" s="17">
        <f>SUM(G64:G64)</f>
        <v>80515.871</v>
      </c>
      <c r="H63" s="17">
        <f>SUM(H64:H64)</f>
        <v>77705.14</v>
      </c>
    </row>
    <row r="64" spans="1:8" ht="49.5" customHeight="1">
      <c r="A64" s="16"/>
      <c r="B64" s="23"/>
      <c r="C64" s="19">
        <v>901</v>
      </c>
      <c r="D64" s="16" t="s">
        <v>108</v>
      </c>
      <c r="E64" s="16" t="s">
        <v>109</v>
      </c>
      <c r="F64" s="20">
        <f>13961.767+56028.7</f>
        <v>69990.467</v>
      </c>
      <c r="G64" s="20">
        <f>66066.412+14449.459</f>
        <v>80515.871</v>
      </c>
      <c r="H64" s="20">
        <f>14449.446+63255.694</f>
        <v>77705.14</v>
      </c>
    </row>
    <row r="65" spans="1:8" ht="49.5" customHeight="1">
      <c r="A65" s="16" t="s">
        <v>110</v>
      </c>
      <c r="B65" s="22" t="s">
        <v>111</v>
      </c>
      <c r="C65" s="14" t="s">
        <v>20</v>
      </c>
      <c r="D65" s="14" t="s">
        <v>21</v>
      </c>
      <c r="E65" s="14" t="s">
        <v>112</v>
      </c>
      <c r="F65" s="17">
        <f>F66</f>
        <v>527.80177</v>
      </c>
      <c r="G65" s="17">
        <f>G66</f>
        <v>527.80177</v>
      </c>
      <c r="H65" s="17">
        <f>H66</f>
        <v>527.80177</v>
      </c>
    </row>
    <row r="66" spans="1:8" ht="49.5" customHeight="1">
      <c r="A66" s="16"/>
      <c r="B66" s="23"/>
      <c r="C66" s="19">
        <v>901</v>
      </c>
      <c r="D66" s="16" t="s">
        <v>113</v>
      </c>
      <c r="E66" s="16" t="s">
        <v>114</v>
      </c>
      <c r="F66" s="20">
        <v>527.80177</v>
      </c>
      <c r="G66" s="20">
        <v>527.80177</v>
      </c>
      <c r="H66" s="20">
        <v>527.80177</v>
      </c>
    </row>
    <row r="67" spans="1:8" ht="49.5" customHeight="1">
      <c r="A67" s="16" t="s">
        <v>115</v>
      </c>
      <c r="B67" s="22" t="s">
        <v>116</v>
      </c>
      <c r="C67" s="14" t="s">
        <v>20</v>
      </c>
      <c r="D67" s="14" t="s">
        <v>21</v>
      </c>
      <c r="E67" s="14" t="s">
        <v>117</v>
      </c>
      <c r="F67" s="17">
        <f>SUM(F68:F71)</f>
        <v>6461.334</v>
      </c>
      <c r="G67" s="17">
        <f>SUM(G68:G71)</f>
        <v>6474.7784</v>
      </c>
      <c r="H67" s="17">
        <f>SUM(H68:H71)</f>
        <v>6488.5064</v>
      </c>
    </row>
    <row r="68" spans="1:8" ht="49.5" customHeight="1">
      <c r="A68" s="16"/>
      <c r="B68" s="22"/>
      <c r="C68" s="16" t="s">
        <v>87</v>
      </c>
      <c r="D68" s="16" t="s">
        <v>118</v>
      </c>
      <c r="E68" s="16" t="s">
        <v>119</v>
      </c>
      <c r="F68" s="20">
        <v>3265.834</v>
      </c>
      <c r="G68" s="20">
        <v>3151.3344</v>
      </c>
      <c r="H68" s="20">
        <v>3032.3344</v>
      </c>
    </row>
    <row r="69" spans="1:8" ht="49.5" customHeight="1">
      <c r="A69" s="16"/>
      <c r="B69" s="22"/>
      <c r="C69" s="19">
        <v>901</v>
      </c>
      <c r="D69" s="16" t="s">
        <v>113</v>
      </c>
      <c r="E69" s="16" t="s">
        <v>120</v>
      </c>
      <c r="F69" s="20">
        <v>20</v>
      </c>
      <c r="G69" s="20">
        <v>20.844</v>
      </c>
      <c r="H69" s="20">
        <v>21.672</v>
      </c>
    </row>
    <row r="70" spans="1:8" ht="49.5" customHeight="1">
      <c r="A70" s="16"/>
      <c r="B70" s="22"/>
      <c r="C70" s="16" t="s">
        <v>87</v>
      </c>
      <c r="D70" s="16" t="s">
        <v>118</v>
      </c>
      <c r="E70" s="16" t="s">
        <v>120</v>
      </c>
      <c r="F70" s="20">
        <v>314</v>
      </c>
      <c r="G70" s="20">
        <v>326.6</v>
      </c>
      <c r="H70" s="20">
        <v>339.5</v>
      </c>
    </row>
    <row r="71" spans="1:8" ht="49.5" customHeight="1">
      <c r="A71" s="16"/>
      <c r="B71" s="23"/>
      <c r="C71" s="19">
        <v>901</v>
      </c>
      <c r="D71" s="16" t="s">
        <v>118</v>
      </c>
      <c r="E71" s="16" t="s">
        <v>121</v>
      </c>
      <c r="F71" s="20">
        <v>2861.5</v>
      </c>
      <c r="G71" s="20">
        <v>2976</v>
      </c>
      <c r="H71" s="20">
        <v>3095</v>
      </c>
    </row>
    <row r="72" spans="1:8" ht="49.5" customHeight="1">
      <c r="A72" s="14" t="s">
        <v>122</v>
      </c>
      <c r="B72" s="13" t="s">
        <v>123</v>
      </c>
      <c r="C72" s="14" t="s">
        <v>20</v>
      </c>
      <c r="D72" s="14" t="s">
        <v>21</v>
      </c>
      <c r="E72" s="25" t="s">
        <v>124</v>
      </c>
      <c r="F72" s="17">
        <f>F73+F75+F77+F79</f>
        <v>438.3</v>
      </c>
      <c r="G72" s="17">
        <f>G73+G75+G77+G79</f>
        <v>438.3</v>
      </c>
      <c r="H72" s="17">
        <f>H73+H75+H77+H79</f>
        <v>438.3</v>
      </c>
    </row>
    <row r="73" spans="1:8" ht="49.5" customHeight="1">
      <c r="A73" s="16" t="s">
        <v>125</v>
      </c>
      <c r="B73" s="13" t="s">
        <v>126</v>
      </c>
      <c r="C73" s="14" t="s">
        <v>20</v>
      </c>
      <c r="D73" s="14" t="s">
        <v>21</v>
      </c>
      <c r="E73" s="25" t="s">
        <v>127</v>
      </c>
      <c r="F73" s="17">
        <f>SUM(F74)</f>
        <v>67.5</v>
      </c>
      <c r="G73" s="17">
        <f>SUM(G74)</f>
        <v>67.5</v>
      </c>
      <c r="H73" s="17">
        <f>SUM(H74)</f>
        <v>67.5</v>
      </c>
    </row>
    <row r="74" spans="1:8" ht="49.5" customHeight="1">
      <c r="A74" s="16"/>
      <c r="B74" s="23"/>
      <c r="C74" s="26">
        <v>901</v>
      </c>
      <c r="D74" s="16" t="s">
        <v>128</v>
      </c>
      <c r="E74" s="27" t="s">
        <v>129</v>
      </c>
      <c r="F74" s="20">
        <v>67.5</v>
      </c>
      <c r="G74" s="20">
        <v>67.5</v>
      </c>
      <c r="H74" s="20">
        <v>67.5</v>
      </c>
    </row>
    <row r="75" spans="1:8" ht="25.5">
      <c r="A75" s="16" t="s">
        <v>130</v>
      </c>
      <c r="B75" s="13" t="s">
        <v>131</v>
      </c>
      <c r="C75" s="14" t="s">
        <v>20</v>
      </c>
      <c r="D75" s="14" t="s">
        <v>21</v>
      </c>
      <c r="E75" s="14" t="s">
        <v>132</v>
      </c>
      <c r="F75" s="17">
        <f>SUM(F76)</f>
        <v>39</v>
      </c>
      <c r="G75" s="17">
        <f>SUM(G76)</f>
        <v>39</v>
      </c>
      <c r="H75" s="17">
        <f>SUM(H76)</f>
        <v>39</v>
      </c>
    </row>
    <row r="76" spans="1:8" ht="15">
      <c r="A76" s="16"/>
      <c r="B76" s="28"/>
      <c r="C76" s="19">
        <v>901</v>
      </c>
      <c r="D76" s="16" t="s">
        <v>128</v>
      </c>
      <c r="E76" s="16" t="s">
        <v>133</v>
      </c>
      <c r="F76" s="20">
        <v>39</v>
      </c>
      <c r="G76" s="20">
        <v>39</v>
      </c>
      <c r="H76" s="20">
        <v>39</v>
      </c>
    </row>
    <row r="77" spans="1:8" ht="38.25">
      <c r="A77" s="16" t="s">
        <v>134</v>
      </c>
      <c r="B77" s="13" t="s">
        <v>135</v>
      </c>
      <c r="C77" s="14" t="s">
        <v>20</v>
      </c>
      <c r="D77" s="14" t="s">
        <v>21</v>
      </c>
      <c r="E77" s="25" t="s">
        <v>136</v>
      </c>
      <c r="F77" s="17">
        <f>SUM(F78)</f>
        <v>57.5</v>
      </c>
      <c r="G77" s="17">
        <f>SUM(G78)</f>
        <v>57.5</v>
      </c>
      <c r="H77" s="17">
        <f>SUM(H78)</f>
        <v>57.5</v>
      </c>
    </row>
    <row r="78" spans="1:9" ht="15">
      <c r="A78" s="16"/>
      <c r="B78" s="23"/>
      <c r="C78" s="19">
        <v>901</v>
      </c>
      <c r="D78" s="16" t="s">
        <v>128</v>
      </c>
      <c r="E78" s="16" t="s">
        <v>137</v>
      </c>
      <c r="F78" s="20">
        <v>57.5</v>
      </c>
      <c r="G78" s="20">
        <v>57.5</v>
      </c>
      <c r="H78" s="20">
        <v>57.5</v>
      </c>
      <c r="I78" s="29"/>
    </row>
    <row r="79" spans="1:8" ht="51">
      <c r="A79" s="16" t="s">
        <v>138</v>
      </c>
      <c r="B79" s="13" t="s">
        <v>139</v>
      </c>
      <c r="C79" s="14" t="s">
        <v>20</v>
      </c>
      <c r="D79" s="14" t="s">
        <v>21</v>
      </c>
      <c r="E79" s="14" t="s">
        <v>140</v>
      </c>
      <c r="F79" s="17">
        <f>SUM(F80)</f>
        <v>274.3</v>
      </c>
      <c r="G79" s="17">
        <f>SUM(G80)</f>
        <v>274.3</v>
      </c>
      <c r="H79" s="17">
        <f>SUM(H80)</f>
        <v>274.3</v>
      </c>
    </row>
    <row r="80" spans="1:8" ht="41.25" customHeight="1">
      <c r="A80" s="16"/>
      <c r="B80" s="23"/>
      <c r="C80" s="19">
        <v>901</v>
      </c>
      <c r="D80" s="16" t="s">
        <v>128</v>
      </c>
      <c r="E80" s="16" t="s">
        <v>141</v>
      </c>
      <c r="F80" s="20">
        <v>274.3</v>
      </c>
      <c r="G80" s="20">
        <v>274.3</v>
      </c>
      <c r="H80" s="20">
        <v>274.3</v>
      </c>
    </row>
    <row r="81" spans="1:8" ht="63.75">
      <c r="A81" s="14" t="s">
        <v>142</v>
      </c>
      <c r="B81" s="13" t="s">
        <v>143</v>
      </c>
      <c r="C81" s="14" t="s">
        <v>20</v>
      </c>
      <c r="D81" s="14" t="s">
        <v>21</v>
      </c>
      <c r="E81" s="14" t="s">
        <v>144</v>
      </c>
      <c r="F81" s="17">
        <f>F82+F85+F87+F89</f>
        <v>27341.38669</v>
      </c>
      <c r="G81" s="17">
        <f>G82+G85+G87+G89</f>
        <v>28174.901690000002</v>
      </c>
      <c r="H81" s="17">
        <f>H82+H85+H87+H89</f>
        <v>29137.401690000002</v>
      </c>
    </row>
    <row r="82" spans="1:8" ht="41.25" customHeight="1">
      <c r="A82" s="16" t="s">
        <v>145</v>
      </c>
      <c r="B82" s="13" t="s">
        <v>146</v>
      </c>
      <c r="C82" s="14" t="s">
        <v>20</v>
      </c>
      <c r="D82" s="14" t="s">
        <v>21</v>
      </c>
      <c r="E82" s="14" t="s">
        <v>147</v>
      </c>
      <c r="F82" s="17">
        <f>SUM(F83:F84)</f>
        <v>24937</v>
      </c>
      <c r="G82" s="17">
        <f>SUM(G83:G84)</f>
        <v>25862.5</v>
      </c>
      <c r="H82" s="17">
        <f>SUM(H83:H84)</f>
        <v>26825</v>
      </c>
    </row>
    <row r="83" spans="1:8" ht="41.25" customHeight="1">
      <c r="A83" s="16"/>
      <c r="B83" s="13"/>
      <c r="C83" s="19">
        <v>901</v>
      </c>
      <c r="D83" s="16" t="s">
        <v>148</v>
      </c>
      <c r="E83" s="16" t="s">
        <v>149</v>
      </c>
      <c r="F83" s="30">
        <v>23722</v>
      </c>
      <c r="G83" s="30">
        <v>24647.5</v>
      </c>
      <c r="H83" s="30">
        <v>25610</v>
      </c>
    </row>
    <row r="84" spans="1:8" ht="41.25" customHeight="1">
      <c r="A84" s="16"/>
      <c r="B84" s="13"/>
      <c r="C84" s="19">
        <v>901</v>
      </c>
      <c r="D84" s="16" t="s">
        <v>148</v>
      </c>
      <c r="E84" s="16" t="s">
        <v>150</v>
      </c>
      <c r="F84" s="31">
        <v>1215</v>
      </c>
      <c r="G84" s="31">
        <v>1215</v>
      </c>
      <c r="H84" s="31">
        <v>1215</v>
      </c>
    </row>
    <row r="85" spans="1:8" ht="41.25" customHeight="1">
      <c r="A85" s="16" t="s">
        <v>151</v>
      </c>
      <c r="B85" s="13" t="s">
        <v>152</v>
      </c>
      <c r="C85" s="14" t="s">
        <v>20</v>
      </c>
      <c r="D85" s="14" t="s">
        <v>21</v>
      </c>
      <c r="E85" s="14" t="s">
        <v>153</v>
      </c>
      <c r="F85" s="17">
        <f>SUM(F86)</f>
        <v>1112.55</v>
      </c>
      <c r="G85" s="17">
        <f>SUM(G86)</f>
        <v>1112.55</v>
      </c>
      <c r="H85" s="17">
        <f>SUM(H86)</f>
        <v>1112.55</v>
      </c>
    </row>
    <row r="86" spans="1:8" ht="41.25" customHeight="1">
      <c r="A86" s="16"/>
      <c r="B86" s="13"/>
      <c r="C86" s="19">
        <v>901</v>
      </c>
      <c r="D86" s="19">
        <v>1102</v>
      </c>
      <c r="E86" s="16" t="s">
        <v>154</v>
      </c>
      <c r="F86" s="20">
        <v>1112.55</v>
      </c>
      <c r="G86" s="20">
        <v>1112.55</v>
      </c>
      <c r="H86" s="20">
        <v>1112.55</v>
      </c>
    </row>
    <row r="87" spans="1:8" ht="41.25" customHeight="1">
      <c r="A87" s="16" t="s">
        <v>155</v>
      </c>
      <c r="B87" s="13" t="s">
        <v>156</v>
      </c>
      <c r="C87" s="14" t="s">
        <v>20</v>
      </c>
      <c r="D87" s="14" t="s">
        <v>21</v>
      </c>
      <c r="E87" s="14" t="s">
        <v>157</v>
      </c>
      <c r="F87" s="17">
        <f>SUM(F88)</f>
        <v>1010.95976</v>
      </c>
      <c r="G87" s="17">
        <f>SUM(G88)</f>
        <v>1010.95976</v>
      </c>
      <c r="H87" s="17">
        <f>SUM(H88)</f>
        <v>1010.95976</v>
      </c>
    </row>
    <row r="88" spans="1:8" ht="41.25" customHeight="1">
      <c r="A88" s="16"/>
      <c r="B88" s="13"/>
      <c r="C88" s="19">
        <v>901</v>
      </c>
      <c r="D88" s="16" t="s">
        <v>118</v>
      </c>
      <c r="E88" s="16" t="s">
        <v>158</v>
      </c>
      <c r="F88" s="20">
        <v>1010.95976</v>
      </c>
      <c r="G88" s="20">
        <v>1010.95976</v>
      </c>
      <c r="H88" s="20">
        <v>1010.95976</v>
      </c>
    </row>
    <row r="89" spans="1:8" ht="51">
      <c r="A89" s="16" t="s">
        <v>159</v>
      </c>
      <c r="B89" s="13" t="s">
        <v>160</v>
      </c>
      <c r="C89" s="14" t="s">
        <v>20</v>
      </c>
      <c r="D89" s="14" t="s">
        <v>21</v>
      </c>
      <c r="E89" s="14" t="s">
        <v>161</v>
      </c>
      <c r="F89" s="17">
        <f>SUM(F90)</f>
        <v>280.87693</v>
      </c>
      <c r="G89" s="17">
        <f>SUM(G90)</f>
        <v>188.89193</v>
      </c>
      <c r="H89" s="17">
        <f>SUM(H90)</f>
        <v>188.89193</v>
      </c>
    </row>
    <row r="90" spans="1:8" ht="41.25" customHeight="1">
      <c r="A90" s="16"/>
      <c r="B90" s="13"/>
      <c r="C90" s="19">
        <v>901</v>
      </c>
      <c r="D90" s="16" t="s">
        <v>118</v>
      </c>
      <c r="E90" s="16" t="s">
        <v>162</v>
      </c>
      <c r="F90" s="20">
        <v>280.87693</v>
      </c>
      <c r="G90" s="20">
        <v>188.89193</v>
      </c>
      <c r="H90" s="20">
        <v>188.89193</v>
      </c>
    </row>
    <row r="91" spans="1:8" ht="63.75">
      <c r="A91" s="14" t="s">
        <v>163</v>
      </c>
      <c r="B91" s="13" t="s">
        <v>164</v>
      </c>
      <c r="C91" s="14" t="s">
        <v>20</v>
      </c>
      <c r="D91" s="14" t="s">
        <v>21</v>
      </c>
      <c r="E91" s="14" t="s">
        <v>165</v>
      </c>
      <c r="F91" s="17">
        <f>SUM(F92)</f>
        <v>685.017</v>
      </c>
      <c r="G91" s="17">
        <f>SUM(G92)</f>
        <v>685.017</v>
      </c>
      <c r="H91" s="17">
        <f>SUM(H92)</f>
        <v>685.017</v>
      </c>
    </row>
    <row r="92" spans="1:8" ht="41.25" customHeight="1">
      <c r="A92" s="16"/>
      <c r="B92" s="13"/>
      <c r="C92" s="19">
        <v>901</v>
      </c>
      <c r="D92" s="16" t="s">
        <v>166</v>
      </c>
      <c r="E92" s="16" t="s">
        <v>167</v>
      </c>
      <c r="F92" s="20">
        <v>685.017</v>
      </c>
      <c r="G92" s="20">
        <v>685.017</v>
      </c>
      <c r="H92" s="20">
        <v>685.017</v>
      </c>
    </row>
    <row r="93" spans="1:8" s="32" customFormat="1" ht="78" customHeight="1">
      <c r="A93" s="14" t="s">
        <v>168</v>
      </c>
      <c r="B93" s="13" t="s">
        <v>169</v>
      </c>
      <c r="C93" s="14" t="s">
        <v>20</v>
      </c>
      <c r="D93" s="14" t="s">
        <v>21</v>
      </c>
      <c r="E93" s="14" t="s">
        <v>170</v>
      </c>
      <c r="F93" s="17">
        <f>F94</f>
        <v>200</v>
      </c>
      <c r="G93" s="17">
        <v>0</v>
      </c>
      <c r="H93" s="17">
        <v>0</v>
      </c>
    </row>
    <row r="94" spans="1:8" s="1" customFormat="1" ht="41.25" customHeight="1">
      <c r="A94" s="16"/>
      <c r="B94" s="13"/>
      <c r="C94" s="19">
        <v>901</v>
      </c>
      <c r="D94" s="16" t="s">
        <v>171</v>
      </c>
      <c r="E94" s="16" t="s">
        <v>172</v>
      </c>
      <c r="F94" s="20">
        <v>200</v>
      </c>
      <c r="G94" s="20">
        <v>200</v>
      </c>
      <c r="H94" s="20">
        <v>200</v>
      </c>
    </row>
    <row r="95" spans="1:8" ht="41.25" customHeight="1">
      <c r="A95" s="14" t="s">
        <v>173</v>
      </c>
      <c r="B95" s="33" t="s">
        <v>174</v>
      </c>
      <c r="C95" s="14" t="s">
        <v>20</v>
      </c>
      <c r="D95" s="14" t="s">
        <v>21</v>
      </c>
      <c r="E95" s="14" t="s">
        <v>175</v>
      </c>
      <c r="F95" s="17">
        <f>F96+F99+F103+F106+F108</f>
        <v>36123.488679999995</v>
      </c>
      <c r="G95" s="17">
        <f>G96+G99+G103+G106+G108</f>
        <v>30814.8052</v>
      </c>
      <c r="H95" s="17">
        <f>H96+H99+H103+H106+H108</f>
        <v>31226.29582</v>
      </c>
    </row>
    <row r="96" spans="1:8" ht="63.75">
      <c r="A96" s="16" t="s">
        <v>176</v>
      </c>
      <c r="B96" s="33" t="s">
        <v>177</v>
      </c>
      <c r="C96" s="14" t="s">
        <v>20</v>
      </c>
      <c r="D96" s="14" t="s">
        <v>21</v>
      </c>
      <c r="E96" s="14" t="s">
        <v>178</v>
      </c>
      <c r="F96" s="17">
        <f>SUM(F97:F98)</f>
        <v>14428.71348</v>
      </c>
      <c r="G96" s="17">
        <f>SUM(G97:G98)</f>
        <v>9964.1532</v>
      </c>
      <c r="H96" s="17">
        <f>SUM(H97:H98)</f>
        <v>10073.09482</v>
      </c>
    </row>
    <row r="97" spans="1:8" ht="41.25" customHeight="1">
      <c r="A97" s="16"/>
      <c r="B97" s="13"/>
      <c r="C97" s="19">
        <v>901</v>
      </c>
      <c r="D97" s="16" t="s">
        <v>179</v>
      </c>
      <c r="E97" s="16" t="s">
        <v>180</v>
      </c>
      <c r="F97" s="20">
        <v>9313.1424</v>
      </c>
      <c r="G97" s="20">
        <v>9685.6681</v>
      </c>
      <c r="H97" s="20">
        <v>10073.09482</v>
      </c>
    </row>
    <row r="98" spans="1:8" ht="41.25" customHeight="1">
      <c r="A98" s="16"/>
      <c r="B98" s="13"/>
      <c r="C98" s="19">
        <v>901</v>
      </c>
      <c r="D98" s="16" t="s">
        <v>179</v>
      </c>
      <c r="E98" s="16" t="s">
        <v>181</v>
      </c>
      <c r="F98" s="20">
        <v>5115.57108</v>
      </c>
      <c r="G98" s="20">
        <v>278.4851</v>
      </c>
      <c r="H98" s="20">
        <v>0</v>
      </c>
    </row>
    <row r="99" spans="1:8" ht="41.25" customHeight="1">
      <c r="A99" s="16" t="s">
        <v>182</v>
      </c>
      <c r="B99" s="13" t="s">
        <v>183</v>
      </c>
      <c r="C99" s="14" t="s">
        <v>20</v>
      </c>
      <c r="D99" s="14" t="s">
        <v>21</v>
      </c>
      <c r="E99" s="14" t="s">
        <v>184</v>
      </c>
      <c r="F99" s="17">
        <f>SUM(F100:F102)</f>
        <v>4036</v>
      </c>
      <c r="G99" s="17">
        <f>SUM(G100:G102)</f>
        <v>3796</v>
      </c>
      <c r="H99" s="17">
        <f>SUM(H100:H102)</f>
        <v>3796</v>
      </c>
    </row>
    <row r="100" spans="1:8" ht="41.25" customHeight="1">
      <c r="A100" s="16"/>
      <c r="B100" s="13"/>
      <c r="C100" s="19">
        <v>901</v>
      </c>
      <c r="D100" s="16" t="s">
        <v>185</v>
      </c>
      <c r="E100" s="16" t="s">
        <v>186</v>
      </c>
      <c r="F100" s="20">
        <v>310</v>
      </c>
      <c r="G100" s="20">
        <v>70</v>
      </c>
      <c r="H100" s="20">
        <v>70</v>
      </c>
    </row>
    <row r="101" spans="1:8" ht="41.25" customHeight="1">
      <c r="A101" s="16"/>
      <c r="B101" s="13"/>
      <c r="C101" s="19">
        <v>901</v>
      </c>
      <c r="D101" s="16" t="s">
        <v>185</v>
      </c>
      <c r="E101" s="16" t="s">
        <v>187</v>
      </c>
      <c r="F101" s="20">
        <v>0</v>
      </c>
      <c r="G101" s="20">
        <v>0</v>
      </c>
      <c r="H101" s="20">
        <v>0</v>
      </c>
    </row>
    <row r="102" spans="1:8" ht="19.5" customHeight="1">
      <c r="A102" s="16"/>
      <c r="B102" s="13"/>
      <c r="C102" s="19">
        <v>901</v>
      </c>
      <c r="D102" s="16" t="s">
        <v>185</v>
      </c>
      <c r="E102" s="16" t="s">
        <v>188</v>
      </c>
      <c r="F102" s="20">
        <v>3726</v>
      </c>
      <c r="G102" s="20">
        <v>3726</v>
      </c>
      <c r="H102" s="20">
        <v>3726</v>
      </c>
    </row>
    <row r="103" spans="1:8" ht="38.25">
      <c r="A103" s="16" t="s">
        <v>189</v>
      </c>
      <c r="B103" s="13" t="s">
        <v>190</v>
      </c>
      <c r="C103" s="14" t="s">
        <v>20</v>
      </c>
      <c r="D103" s="14" t="s">
        <v>21</v>
      </c>
      <c r="E103" s="14" t="s">
        <v>191</v>
      </c>
      <c r="F103" s="17">
        <f>SUM(F104:F105)</f>
        <v>9850.395199999999</v>
      </c>
      <c r="G103" s="17">
        <f>SUM(G104:G105)</f>
        <v>9570.229000000001</v>
      </c>
      <c r="H103" s="17">
        <f>SUM(H104:H105)</f>
        <v>9872.778</v>
      </c>
    </row>
    <row r="104" spans="1:8" ht="15">
      <c r="A104" s="16"/>
      <c r="B104" s="13"/>
      <c r="C104" s="19">
        <v>901</v>
      </c>
      <c r="D104" s="16" t="s">
        <v>192</v>
      </c>
      <c r="E104" s="16" t="s">
        <v>193</v>
      </c>
      <c r="F104" s="20">
        <v>229.3</v>
      </c>
      <c r="G104" s="20">
        <v>238.6</v>
      </c>
      <c r="H104" s="20">
        <v>247.9</v>
      </c>
    </row>
    <row r="105" spans="1:8" ht="15">
      <c r="A105" s="16"/>
      <c r="B105" s="13"/>
      <c r="C105" s="19">
        <v>901</v>
      </c>
      <c r="D105" s="16" t="s">
        <v>194</v>
      </c>
      <c r="E105" s="16" t="s">
        <v>195</v>
      </c>
      <c r="F105" s="20">
        <v>9621.0952</v>
      </c>
      <c r="G105" s="20">
        <v>9331.629</v>
      </c>
      <c r="H105" s="20">
        <v>9624.878</v>
      </c>
    </row>
    <row r="106" spans="1:8" ht="38.25">
      <c r="A106" s="16" t="s">
        <v>196</v>
      </c>
      <c r="B106" s="34" t="s">
        <v>197</v>
      </c>
      <c r="C106" s="14" t="s">
        <v>20</v>
      </c>
      <c r="D106" s="14" t="s">
        <v>21</v>
      </c>
      <c r="E106" s="14" t="s">
        <v>198</v>
      </c>
      <c r="F106" s="17">
        <f>SUM(F107:F107)</f>
        <v>7808.38</v>
      </c>
      <c r="G106" s="17">
        <f>SUM(G107:G107)</f>
        <v>7484.423</v>
      </c>
      <c r="H106" s="17">
        <f>SUM(H107:H107)</f>
        <v>7484.423</v>
      </c>
    </row>
    <row r="107" spans="1:8" ht="15">
      <c r="A107" s="16"/>
      <c r="B107" s="13"/>
      <c r="C107" s="19">
        <v>901</v>
      </c>
      <c r="D107" s="16" t="s">
        <v>199</v>
      </c>
      <c r="E107" s="16" t="s">
        <v>200</v>
      </c>
      <c r="F107" s="20">
        <v>7808.38</v>
      </c>
      <c r="G107" s="20">
        <v>7484.423</v>
      </c>
      <c r="H107" s="20">
        <v>7484.423</v>
      </c>
    </row>
    <row r="108" spans="1:8" ht="51">
      <c r="A108" s="16" t="s">
        <v>201</v>
      </c>
      <c r="B108" s="13" t="s">
        <v>202</v>
      </c>
      <c r="C108" s="14" t="s">
        <v>20</v>
      </c>
      <c r="D108" s="14" t="s">
        <v>21</v>
      </c>
      <c r="E108" s="35" t="s">
        <v>203</v>
      </c>
      <c r="F108" s="15">
        <f>SUM(F109:F110)</f>
        <v>0</v>
      </c>
      <c r="G108" s="15">
        <f>SUM(G109:G110)</f>
        <v>0</v>
      </c>
      <c r="H108" s="15">
        <f>SUM(H109:H110)</f>
        <v>0</v>
      </c>
    </row>
    <row r="109" spans="1:8" ht="15">
      <c r="A109" s="16"/>
      <c r="B109" s="13"/>
      <c r="C109" s="19">
        <v>901</v>
      </c>
      <c r="D109" s="16" t="s">
        <v>185</v>
      </c>
      <c r="E109" s="36" t="s">
        <v>204</v>
      </c>
      <c r="F109" s="37">
        <v>0</v>
      </c>
      <c r="G109" s="37">
        <v>0</v>
      </c>
      <c r="H109" s="37">
        <v>0</v>
      </c>
    </row>
    <row r="110" spans="1:8" ht="15">
      <c r="A110" s="16"/>
      <c r="B110" s="13"/>
      <c r="C110" s="19">
        <v>901</v>
      </c>
      <c r="D110" s="16" t="s">
        <v>185</v>
      </c>
      <c r="E110" s="36" t="s">
        <v>205</v>
      </c>
      <c r="F110" s="37">
        <v>0</v>
      </c>
      <c r="G110" s="37">
        <v>0</v>
      </c>
      <c r="H110" s="37">
        <v>0</v>
      </c>
    </row>
    <row r="111" spans="1:8" ht="15">
      <c r="A111" s="19"/>
      <c r="B111" s="38" t="s">
        <v>206</v>
      </c>
      <c r="C111" s="39"/>
      <c r="D111" s="40"/>
      <c r="E111" s="41"/>
      <c r="F111" s="17">
        <f>F15+F33+F48+F72+F81+F95+F91+F93</f>
        <v>495875.8959</v>
      </c>
      <c r="G111" s="17">
        <f>G15+G33+G48+G72+G81+G95+G91</f>
        <v>465736.62246</v>
      </c>
      <c r="H111" s="17">
        <f>H15+H33+H48+H72+H81+H95+H91</f>
        <v>469377.47946000006</v>
      </c>
    </row>
  </sheetData>
  <sheetProtection selectLockedCells="1" selectUnlockedCells="1"/>
  <mergeCells count="11">
    <mergeCell ref="F1:H1"/>
    <mergeCell ref="E2:H2"/>
    <mergeCell ref="E3:H3"/>
    <mergeCell ref="E4:H4"/>
    <mergeCell ref="E5:H5"/>
    <mergeCell ref="E6:H6"/>
    <mergeCell ref="G8:H8"/>
    <mergeCell ref="B9:H9"/>
    <mergeCell ref="B10:H10"/>
    <mergeCell ref="B11:H11"/>
    <mergeCell ref="B12:H12"/>
  </mergeCells>
  <printOptions/>
  <pageMargins left="0.7083333333333334" right="0.31527777777777777" top="0.31527777777777777" bottom="0.35416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C17" sqref="C17"/>
    </sheetView>
  </sheetViews>
  <sheetFormatPr defaultColWidth="9.140625" defaultRowHeight="15"/>
  <cols>
    <col min="1" max="1" width="10.00390625" style="0" customWidth="1"/>
    <col min="2" max="2" width="14.140625" style="42" customWidth="1"/>
    <col min="3" max="3" width="20.57421875" style="0" customWidth="1"/>
    <col min="4" max="4" width="13.57421875" style="0" customWidth="1"/>
  </cols>
  <sheetData>
    <row r="1" spans="1:5" ht="15">
      <c r="A1" s="43"/>
      <c r="B1" s="44" t="s">
        <v>207</v>
      </c>
      <c r="C1" s="45" t="s">
        <v>208</v>
      </c>
      <c r="D1" s="45" t="s">
        <v>209</v>
      </c>
      <c r="E1" s="45" t="s">
        <v>210</v>
      </c>
    </row>
    <row r="2" spans="1:5" ht="15">
      <c r="A2" s="46">
        <v>42736</v>
      </c>
      <c r="B2" s="47">
        <v>363621400</v>
      </c>
      <c r="C2" s="47">
        <v>420922301.37</v>
      </c>
      <c r="D2" s="47">
        <f aca="true" t="shared" si="0" ref="D2:D10">C2-B2</f>
        <v>57300901.370000005</v>
      </c>
      <c r="E2" s="48">
        <f aca="true" t="shared" si="1" ref="E2:E10">B2*100/C2</f>
        <v>86.38682217988938</v>
      </c>
    </row>
    <row r="3" spans="1:5" ht="15">
      <c r="A3" s="46">
        <v>42760</v>
      </c>
      <c r="B3" s="47">
        <f>B2+67018248.33-6733575.65</f>
        <v>423906072.68</v>
      </c>
      <c r="C3" s="47">
        <v>487940549.7</v>
      </c>
      <c r="D3" s="47">
        <f t="shared" si="0"/>
        <v>64034477.01999998</v>
      </c>
      <c r="E3" s="48">
        <f t="shared" si="1"/>
        <v>86.8765821862171</v>
      </c>
    </row>
    <row r="4" spans="1:5" ht="15">
      <c r="A4" s="49"/>
      <c r="B4" s="47"/>
      <c r="C4" s="47"/>
      <c r="D4" s="47">
        <f t="shared" si="0"/>
        <v>0</v>
      </c>
      <c r="E4" s="48" t="e">
        <f t="shared" si="1"/>
        <v>#DIV/0!</v>
      </c>
    </row>
    <row r="5" spans="1:5" ht="15">
      <c r="A5" s="49"/>
      <c r="B5" s="47"/>
      <c r="C5" s="47"/>
      <c r="D5" s="47">
        <f t="shared" si="0"/>
        <v>0</v>
      </c>
      <c r="E5" s="48" t="e">
        <f t="shared" si="1"/>
        <v>#DIV/0!</v>
      </c>
    </row>
    <row r="6" spans="1:5" ht="15">
      <c r="A6" s="49"/>
      <c r="B6" s="47"/>
      <c r="C6" s="47"/>
      <c r="D6" s="47">
        <f t="shared" si="0"/>
        <v>0</v>
      </c>
      <c r="E6" s="48" t="e">
        <f t="shared" si="1"/>
        <v>#DIV/0!</v>
      </c>
    </row>
    <row r="7" spans="1:5" ht="15">
      <c r="A7" s="49"/>
      <c r="B7" s="47"/>
      <c r="C7" s="47"/>
      <c r="D7" s="47">
        <f t="shared" si="0"/>
        <v>0</v>
      </c>
      <c r="E7" s="48" t="e">
        <f t="shared" si="1"/>
        <v>#DIV/0!</v>
      </c>
    </row>
    <row r="8" spans="1:5" ht="15">
      <c r="A8" s="49"/>
      <c r="B8" s="47"/>
      <c r="C8" s="47"/>
      <c r="D8" s="47">
        <f t="shared" si="0"/>
        <v>0</v>
      </c>
      <c r="E8" s="48" t="e">
        <f t="shared" si="1"/>
        <v>#DIV/0!</v>
      </c>
    </row>
    <row r="9" spans="1:5" ht="15">
      <c r="A9" s="49"/>
      <c r="B9" s="47"/>
      <c r="C9" s="47"/>
      <c r="D9" s="47">
        <f t="shared" si="0"/>
        <v>0</v>
      </c>
      <c r="E9" s="48" t="e">
        <f t="shared" si="1"/>
        <v>#DIV/0!</v>
      </c>
    </row>
    <row r="10" spans="1:5" ht="15">
      <c r="A10" s="49"/>
      <c r="B10" s="47"/>
      <c r="C10" s="47"/>
      <c r="D10" s="47">
        <f t="shared" si="0"/>
        <v>0</v>
      </c>
      <c r="E10" s="48" t="e">
        <f t="shared" si="1"/>
        <v>#DIV/0!</v>
      </c>
    </row>
    <row r="11" spans="3:5" ht="15">
      <c r="C11" s="42"/>
      <c r="D11" s="42"/>
      <c r="E11" s="42"/>
    </row>
    <row r="12" spans="3:5" ht="15">
      <c r="C12" s="42"/>
      <c r="D12" s="42"/>
      <c r="E12" s="42"/>
    </row>
    <row r="13" spans="3:5" ht="15">
      <c r="C13" s="42"/>
      <c r="D13" s="42"/>
      <c r="E13" s="42"/>
    </row>
    <row r="14" spans="3:5" ht="15">
      <c r="C14" s="42"/>
      <c r="D14" s="42"/>
      <c r="E14" s="42"/>
    </row>
    <row r="15" spans="3:5" ht="15">
      <c r="C15" s="42"/>
      <c r="D15" s="42"/>
      <c r="E15" s="42"/>
    </row>
    <row r="16" spans="3:5" ht="15">
      <c r="C16" s="42"/>
      <c r="D16" s="42"/>
      <c r="E16" s="42"/>
    </row>
    <row r="17" spans="3:5" ht="15">
      <c r="C17" s="42"/>
      <c r="D17" s="42"/>
      <c r="E17" s="42"/>
    </row>
    <row r="18" spans="3:5" ht="15">
      <c r="C18" s="42"/>
      <c r="D18" s="42"/>
      <c r="E18" s="42"/>
    </row>
    <row r="19" spans="3:5" ht="15">
      <c r="C19" s="42"/>
      <c r="D19" s="42"/>
      <c r="E19" s="42"/>
    </row>
    <row r="20" spans="3:5" ht="15">
      <c r="C20" s="42"/>
      <c r="D20" s="42"/>
      <c r="E20" s="42"/>
    </row>
    <row r="21" spans="3:5" ht="15">
      <c r="C21" s="42"/>
      <c r="D21" s="42"/>
      <c r="E21" s="42"/>
    </row>
    <row r="22" spans="3:5" ht="15">
      <c r="C22" s="42"/>
      <c r="D22" s="42"/>
      <c r="E22" s="42"/>
    </row>
    <row r="23" spans="3:5" ht="15">
      <c r="C23" s="42"/>
      <c r="D23" s="42"/>
      <c r="E23" s="42"/>
    </row>
    <row r="24" spans="3:5" ht="15">
      <c r="C24" s="42"/>
      <c r="D24" s="42"/>
      <c r="E24" s="42"/>
    </row>
    <row r="25" spans="3:5" ht="15">
      <c r="C25" s="42"/>
      <c r="D25" s="42"/>
      <c r="E25" s="42"/>
    </row>
    <row r="26" spans="3:5" ht="15">
      <c r="C26" s="42"/>
      <c r="D26" s="42"/>
      <c r="E26" s="42"/>
    </row>
    <row r="27" spans="3:5" ht="15">
      <c r="C27" s="42"/>
      <c r="D27" s="42"/>
      <c r="E27" s="42"/>
    </row>
    <row r="28" spans="3:5" ht="15">
      <c r="C28" s="42"/>
      <c r="D28" s="42"/>
      <c r="E28" s="42"/>
    </row>
    <row r="29" spans="3:5" ht="15">
      <c r="C29" s="42"/>
      <c r="D29" s="42"/>
      <c r="E29" s="42"/>
    </row>
    <row r="30" spans="3:5" ht="15">
      <c r="C30" s="42"/>
      <c r="D30" s="42"/>
      <c r="E30" s="42"/>
    </row>
    <row r="31" spans="3:5" ht="15">
      <c r="C31" s="42"/>
      <c r="D31" s="42"/>
      <c r="E31" s="42"/>
    </row>
    <row r="32" spans="3:5" ht="15">
      <c r="C32" s="42"/>
      <c r="D32" s="42"/>
      <c r="E32" s="42"/>
    </row>
    <row r="33" spans="3:5" ht="15">
      <c r="C33" s="42"/>
      <c r="D33" s="42"/>
      <c r="E33" s="42"/>
    </row>
    <row r="34" spans="3:5" ht="15">
      <c r="C34" s="42"/>
      <c r="D34" s="42"/>
      <c r="E34" s="42"/>
    </row>
    <row r="35" spans="3:5" ht="15">
      <c r="C35" s="42"/>
      <c r="D35" s="42"/>
      <c r="E35" s="42"/>
    </row>
    <row r="36" spans="3:5" ht="15">
      <c r="C36" s="42"/>
      <c r="D36" s="42"/>
      <c r="E36" s="42"/>
    </row>
    <row r="37" spans="3:5" ht="15">
      <c r="C37" s="42"/>
      <c r="D37" s="42"/>
      <c r="E37" s="42"/>
    </row>
    <row r="38" spans="3:5" ht="15">
      <c r="C38" s="42"/>
      <c r="D38" s="42"/>
      <c r="E38" s="42"/>
    </row>
    <row r="39" spans="3:5" ht="15">
      <c r="C39" s="42"/>
      <c r="D39" s="42"/>
      <c r="E39" s="42"/>
    </row>
    <row r="40" spans="3:5" ht="15">
      <c r="C40" s="42"/>
      <c r="D40" s="42"/>
      <c r="E40" s="42"/>
    </row>
    <row r="41" spans="3:5" ht="15">
      <c r="C41" s="42"/>
      <c r="D41" s="42"/>
      <c r="E41" s="42"/>
    </row>
    <row r="42" spans="3:5" ht="15">
      <c r="C42" s="42"/>
      <c r="D42" s="42"/>
      <c r="E42" s="42"/>
    </row>
    <row r="43" spans="3:5" ht="15">
      <c r="C43" s="42"/>
      <c r="D43" s="42"/>
      <c r="E43" s="42"/>
    </row>
    <row r="44" spans="3:5" ht="15">
      <c r="C44" s="42"/>
      <c r="D44" s="42"/>
      <c r="E44" s="42"/>
    </row>
    <row r="45" spans="3:5" ht="15">
      <c r="C45" s="42"/>
      <c r="D45" s="42"/>
      <c r="E45" s="42"/>
    </row>
    <row r="46" spans="3:5" ht="15">
      <c r="C46" s="42"/>
      <c r="D46" s="42"/>
      <c r="E46" s="42"/>
    </row>
    <row r="47" spans="3:5" ht="15">
      <c r="C47" s="42"/>
      <c r="D47" s="42"/>
      <c r="E47" s="42"/>
    </row>
    <row r="48" spans="3:5" ht="15">
      <c r="C48" s="42"/>
      <c r="D48" s="42"/>
      <c r="E48" s="42"/>
    </row>
    <row r="49" spans="3:5" ht="15">
      <c r="C49" s="42"/>
      <c r="D49" s="42"/>
      <c r="E49" s="42"/>
    </row>
    <row r="50" spans="3:5" ht="15">
      <c r="C50" s="42"/>
      <c r="D50" s="42"/>
      <c r="E50" s="42"/>
    </row>
    <row r="51" spans="3:5" ht="15">
      <c r="C51" s="42"/>
      <c r="D51" s="42"/>
      <c r="E51" s="42"/>
    </row>
    <row r="52" spans="3:5" ht="15">
      <c r="C52" s="42"/>
      <c r="D52" s="42"/>
      <c r="E52" s="42"/>
    </row>
    <row r="53" spans="3:5" ht="15">
      <c r="C53" s="42"/>
      <c r="D53" s="42"/>
      <c r="E53" s="42"/>
    </row>
    <row r="54" spans="3:5" ht="15">
      <c r="C54" s="42"/>
      <c r="D54" s="42"/>
      <c r="E54" s="42"/>
    </row>
    <row r="55" spans="3:5" ht="15">
      <c r="C55" s="42"/>
      <c r="D55" s="42"/>
      <c r="E55" s="42"/>
    </row>
    <row r="56" spans="3:5" ht="15">
      <c r="C56" s="42"/>
      <c r="D56" s="42"/>
      <c r="E56" s="42"/>
    </row>
    <row r="57" spans="3:5" ht="15">
      <c r="C57" s="42"/>
      <c r="D57" s="42"/>
      <c r="E57" s="42"/>
    </row>
    <row r="58" spans="3:5" ht="15">
      <c r="C58" s="42"/>
      <c r="D58" s="42"/>
      <c r="E58" s="42"/>
    </row>
    <row r="59" spans="3:5" ht="15">
      <c r="C59" s="42"/>
      <c r="D59" s="42"/>
      <c r="E59" s="42"/>
    </row>
    <row r="60" spans="3:5" ht="15">
      <c r="C60" s="42"/>
      <c r="D60" s="42"/>
      <c r="E60" s="42"/>
    </row>
    <row r="61" spans="3:5" ht="15">
      <c r="C61" s="42"/>
      <c r="D61" s="42"/>
      <c r="E61" s="42"/>
    </row>
    <row r="62" spans="3:5" ht="15">
      <c r="C62" s="42"/>
      <c r="D62" s="42"/>
      <c r="E62" s="42"/>
    </row>
    <row r="63" spans="3:5" ht="15">
      <c r="C63" s="42"/>
      <c r="D63" s="42"/>
      <c r="E63" s="42"/>
    </row>
    <row r="64" spans="3:5" ht="15">
      <c r="C64" s="42"/>
      <c r="D64" s="42"/>
      <c r="E64" s="42"/>
    </row>
    <row r="65" spans="3:5" ht="15">
      <c r="C65" s="42"/>
      <c r="D65" s="42"/>
      <c r="E65" s="42"/>
    </row>
    <row r="66" spans="3:5" ht="15">
      <c r="C66" s="42"/>
      <c r="D66" s="42"/>
      <c r="E66" s="42"/>
    </row>
    <row r="67" spans="3:5" ht="15">
      <c r="C67" s="42"/>
      <c r="D67" s="42"/>
      <c r="E67" s="42"/>
    </row>
    <row r="68" spans="3:5" ht="15">
      <c r="C68" s="42"/>
      <c r="D68" s="42"/>
      <c r="E68" s="42"/>
    </row>
    <row r="69" spans="3:5" ht="15">
      <c r="C69" s="42"/>
      <c r="D69" s="42"/>
      <c r="E69" s="42"/>
    </row>
    <row r="70" spans="3:5" ht="15">
      <c r="C70" s="42"/>
      <c r="D70" s="42"/>
      <c r="E70" s="42"/>
    </row>
    <row r="71" spans="3:5" ht="15">
      <c r="C71" s="42"/>
      <c r="D71" s="42"/>
      <c r="E71" s="42"/>
    </row>
    <row r="72" spans="3:5" ht="15">
      <c r="C72" s="42"/>
      <c r="D72" s="42"/>
      <c r="E72" s="42"/>
    </row>
    <row r="73" spans="3:5" ht="15">
      <c r="C73" s="42"/>
      <c r="D73" s="42"/>
      <c r="E73" s="42"/>
    </row>
    <row r="74" spans="3:5" ht="15">
      <c r="C74" s="42"/>
      <c r="D74" s="42"/>
      <c r="E74" s="42"/>
    </row>
    <row r="75" spans="3:5" ht="15">
      <c r="C75" s="42"/>
      <c r="D75" s="42"/>
      <c r="E75" s="42"/>
    </row>
    <row r="76" spans="3:5" ht="15">
      <c r="C76" s="42"/>
      <c r="D76" s="42"/>
      <c r="E76" s="42"/>
    </row>
    <row r="77" spans="3:5" ht="15">
      <c r="C77" s="42"/>
      <c r="D77" s="42"/>
      <c r="E77" s="42"/>
    </row>
    <row r="78" spans="3:5" ht="15">
      <c r="C78" s="42"/>
      <c r="D78" s="42"/>
      <c r="E78" s="42"/>
    </row>
    <row r="79" spans="3:5" ht="15">
      <c r="C79" s="42"/>
      <c r="D79" s="42"/>
      <c r="E79" s="42"/>
    </row>
    <row r="80" spans="3:5" ht="15">
      <c r="C80" s="42"/>
      <c r="D80" s="42"/>
      <c r="E80" s="42"/>
    </row>
    <row r="81" spans="3:5" ht="15">
      <c r="C81" s="42"/>
      <c r="D81" s="42"/>
      <c r="E81" s="42"/>
    </row>
    <row r="82" spans="3:5" ht="15">
      <c r="C82" s="42"/>
      <c r="D82" s="42"/>
      <c r="E82" s="42"/>
    </row>
    <row r="83" spans="3:5" ht="15">
      <c r="C83" s="42"/>
      <c r="D83" s="42"/>
      <c r="E83" s="42"/>
    </row>
    <row r="84" spans="3:5" ht="15">
      <c r="C84" s="42"/>
      <c r="D84" s="42"/>
      <c r="E84" s="42"/>
    </row>
    <row r="85" spans="3:5" ht="15">
      <c r="C85" s="42"/>
      <c r="D85" s="42"/>
      <c r="E85" s="42"/>
    </row>
    <row r="86" spans="3:5" ht="15">
      <c r="C86" s="42"/>
      <c r="D86" s="42"/>
      <c r="E86" s="42"/>
    </row>
    <row r="87" spans="3:5" ht="15">
      <c r="C87" s="42"/>
      <c r="D87" s="42"/>
      <c r="E87" s="42"/>
    </row>
    <row r="88" spans="3:5" ht="15">
      <c r="C88" s="42"/>
      <c r="D88" s="42"/>
      <c r="E88" s="42"/>
    </row>
    <row r="89" spans="3:5" ht="15">
      <c r="C89" s="42"/>
      <c r="D89" s="42"/>
      <c r="E89" s="42"/>
    </row>
    <row r="90" spans="3:5" ht="15">
      <c r="C90" s="42"/>
      <c r="D90" s="42"/>
      <c r="E90" s="42"/>
    </row>
    <row r="91" spans="3:5" ht="15">
      <c r="C91" s="42"/>
      <c r="D91" s="42"/>
      <c r="E91" s="42"/>
    </row>
    <row r="92" spans="3:5" ht="15">
      <c r="C92" s="42"/>
      <c r="D92" s="42"/>
      <c r="E92" s="42"/>
    </row>
    <row r="93" spans="3:5" ht="15">
      <c r="C93" s="42"/>
      <c r="D93" s="42"/>
      <c r="E93" s="42"/>
    </row>
    <row r="94" spans="3:5" ht="15">
      <c r="C94" s="42"/>
      <c r="D94" s="42"/>
      <c r="E94" s="42"/>
    </row>
    <row r="95" spans="3:5" ht="15">
      <c r="C95" s="42"/>
      <c r="D95" s="42"/>
      <c r="E95" s="42"/>
    </row>
    <row r="96" spans="3:5" ht="15">
      <c r="C96" s="42"/>
      <c r="D96" s="42"/>
      <c r="E96" s="42"/>
    </row>
    <row r="97" spans="3:5" ht="15">
      <c r="C97" s="42"/>
      <c r="D97" s="42"/>
      <c r="E97" s="42"/>
    </row>
    <row r="98" spans="3:5" ht="15">
      <c r="C98" s="42"/>
      <c r="D98" s="42"/>
      <c r="E98" s="42"/>
    </row>
    <row r="99" spans="3:5" ht="15">
      <c r="C99" s="42"/>
      <c r="D99" s="42"/>
      <c r="E99" s="42"/>
    </row>
    <row r="100" spans="3:5" ht="15">
      <c r="C100" s="42"/>
      <c r="D100" s="42"/>
      <c r="E100" s="42"/>
    </row>
    <row r="101" spans="3:5" ht="15">
      <c r="C101" s="42"/>
      <c r="D101" s="42"/>
      <c r="E101" s="42"/>
    </row>
    <row r="102" spans="3:5" ht="15">
      <c r="C102" s="42"/>
      <c r="D102" s="42"/>
      <c r="E102" s="42"/>
    </row>
    <row r="103" spans="3:5" ht="15">
      <c r="C103" s="42"/>
      <c r="D103" s="42"/>
      <c r="E103" s="42"/>
    </row>
    <row r="104" spans="3:5" ht="15">
      <c r="C104" s="42"/>
      <c r="D104" s="42"/>
      <c r="E104" s="42"/>
    </row>
    <row r="105" spans="3:5" ht="15">
      <c r="C105" s="42"/>
      <c r="D105" s="42"/>
      <c r="E105" s="4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5-RF</dc:creator>
  <cp:keywords/>
  <dc:description/>
  <cp:lastModifiedBy/>
  <cp:lastPrinted>2021-11-15T10:09:37Z</cp:lastPrinted>
  <dcterms:created xsi:type="dcterms:W3CDTF">2021-11-06T09:40:33Z</dcterms:created>
  <dcterms:modified xsi:type="dcterms:W3CDTF">2021-11-15T14:14:37Z</dcterms:modified>
  <cp:category/>
  <cp:version/>
  <cp:contentType/>
  <cp:contentStatus/>
  <cp:revision>18</cp:revision>
</cp:coreProperties>
</file>